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5570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0">Лист1!$4:$6</definedName>
  </definedNames>
  <calcPr calcId="124519"/>
</workbook>
</file>

<file path=xl/calcChain.xml><?xml version="1.0" encoding="utf-8"?>
<calcChain xmlns="http://schemas.openxmlformats.org/spreadsheetml/2006/main">
  <c r="J44" i="1"/>
  <c r="G44"/>
  <c r="F44"/>
  <c r="F22"/>
  <c r="F14"/>
  <c r="J30" l="1"/>
  <c r="J29"/>
  <c r="J28"/>
  <c r="J27"/>
  <c r="I30"/>
  <c r="I29"/>
  <c r="I28"/>
  <c r="I27"/>
  <c r="H30"/>
  <c r="H29"/>
  <c r="H28"/>
  <c r="H27"/>
  <c r="G30"/>
  <c r="G29"/>
  <c r="G28"/>
  <c r="G27"/>
  <c r="F30"/>
  <c r="F29"/>
  <c r="F28"/>
  <c r="F27"/>
  <c r="J22" l="1"/>
  <c r="J21"/>
  <c r="J20"/>
  <c r="I20"/>
  <c r="H22"/>
  <c r="H21"/>
  <c r="H20"/>
  <c r="G20"/>
  <c r="F20"/>
  <c r="J11"/>
  <c r="J41" s="1"/>
  <c r="I12"/>
  <c r="I11"/>
  <c r="H12"/>
  <c r="H11"/>
  <c r="G12"/>
  <c r="G11"/>
  <c r="F12"/>
  <c r="F11"/>
  <c r="J19" l="1"/>
  <c r="I19"/>
  <c r="H19"/>
  <c r="G19"/>
  <c r="F19" l="1"/>
  <c r="J12" l="1"/>
  <c r="F9"/>
  <c r="J9" l="1"/>
  <c r="I9"/>
  <c r="H9"/>
  <c r="G9"/>
  <c r="E12" l="1"/>
  <c r="E13"/>
  <c r="E14"/>
  <c r="E11"/>
  <c r="I13"/>
  <c r="I14"/>
  <c r="H14"/>
  <c r="H13"/>
  <c r="H42"/>
  <c r="E27"/>
  <c r="I44"/>
  <c r="I43"/>
  <c r="H44"/>
  <c r="J25" l="1"/>
  <c r="G42"/>
  <c r="I42"/>
  <c r="H43"/>
  <c r="I25"/>
  <c r="H25"/>
  <c r="F37" l="1"/>
  <c r="G37"/>
  <c r="J37"/>
  <c r="E37" l="1"/>
  <c r="J43" l="1"/>
  <c r="G22"/>
  <c r="G21"/>
  <c r="F21"/>
  <c r="E22" l="1"/>
  <c r="E21"/>
  <c r="J42"/>
  <c r="J39" s="1"/>
  <c r="J17"/>
  <c r="E20"/>
  <c r="J14" l="1"/>
  <c r="G14"/>
  <c r="F42" l="1"/>
  <c r="E42" s="1"/>
  <c r="G43"/>
  <c r="E43" s="1"/>
  <c r="E30"/>
  <c r="E29"/>
  <c r="G25"/>
  <c r="F25"/>
  <c r="E25" l="1"/>
  <c r="E9" l="1"/>
  <c r="F38" l="1"/>
  <c r="F33" l="1"/>
  <c r="F41"/>
  <c r="F39" s="1"/>
  <c r="F17"/>
  <c r="J38"/>
  <c r="J33" l="1"/>
  <c r="I41"/>
  <c r="I39" s="1"/>
  <c r="I17"/>
  <c r="H41"/>
  <c r="H39" s="1"/>
  <c r="H17"/>
  <c r="G38"/>
  <c r="G33" l="1"/>
  <c r="E44"/>
  <c r="E38"/>
  <c r="E33" s="1"/>
  <c r="G41"/>
  <c r="G39" s="1"/>
  <c r="G17"/>
  <c r="E19"/>
  <c r="E17" s="1"/>
  <c r="E41" l="1"/>
  <c r="E39" s="1"/>
</calcChain>
</file>

<file path=xl/sharedStrings.xml><?xml version="1.0" encoding="utf-8"?>
<sst xmlns="http://schemas.openxmlformats.org/spreadsheetml/2006/main" count="64" uniqueCount="37">
  <si>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</si>
  <si>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</si>
  <si>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</si>
  <si>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</si>
  <si>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</si>
  <si>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</si>
  <si>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</si>
  <si>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</si>
  <si>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</si>
  <si>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</si>
  <si>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</si>
  <si>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</si>
  <si>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</si>
  <si>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</si>
  <si>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Всего по Подпрограмме 1</t>
  </si>
  <si>
    <t>1.</t>
  </si>
  <si>
    <t>2.</t>
  </si>
  <si>
    <t>Всего по Подпрограмме 2</t>
  </si>
  <si>
    <t>3.</t>
  </si>
  <si>
    <t>Всего по ВЦП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</si>
  <si>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</si>
  <si>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</si>
  <si>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Наименование Подпрограммы, ВЦП, цель</t>
  </si>
  <si>
    <t>Цель: Создание безопасных и благоприятных условий проживания граждан</t>
  </si>
  <si>
    <t>Финансовое обеспечение муниципальной программы муниципального образования Ловозерский район «Управление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
Ловозерского района на 2018 – 2020 годы»</t>
  </si>
  <si>
    <t>Цель: Содержание муниципального жилищного фонда</t>
  </si>
  <si>
    <t>Подпрограмма 3 "Развитие жилищно-коммунального комплекса на территории муниципального образования сельское поселение Ловозеро Ловозерского района"</t>
  </si>
  <si>
    <t>Цель: Содержание объектов коммунальной инфраструктуры</t>
  </si>
  <si>
    <t>Всего по Подпрограмме 3</t>
  </si>
  <si>
    <t>Подпрограмма 1 "Капитальный ремонт общего имущества  в многоквартирных домах муниципального жилищного фонда муниципального образования Ловозерский район"</t>
  </si>
  <si>
    <t>Подпрограмма 2 "Ремонт и содержание муниципального жилищного фонда муниципального образования Ловозерский район"</t>
  </si>
  <si>
    <t>2021 год</t>
  </si>
  <si>
    <t>2022 год</t>
  </si>
  <si>
    <t>2023 год</t>
  </si>
  <si>
    <t>2024 год</t>
  </si>
  <si>
    <t>2025 год</t>
  </si>
  <si>
    <t>"Приложение № 7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</si>
</sst>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"/>
    <numFmt numFmtId="167" formatCode="0.00000"/>
    <numFmt numFmtId="168" formatCode="0.00000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4" fillId="0" borderId="1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left"/>
    </xf>
    <xf numFmtId="166" fontId="4" fillId="0" borderId="6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0" fontId="4" fillId="0" borderId="0" xfId="0" applyFont="1" applyAlignment="1">
      <alignment horizontal="right" vertical="top"/>
    </xf>
    <xf numFmtId="0" fontId="3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55;&#1088;&#1086;&#1077;&#1082;&#1090;%20&#1085;&#1072;%202019%20&#1052;&#1055;&#171;&#1059;&#1087;&#1088;&#1072;&#1074;&#1083;&#1077;&#1085;&#1080;&#1077;%20&#1084;&#1091;&#1085;&#1080;&#1094;&#1080;&#1087;&#1072;&#1083;&#1100;&#1085;&#1099;&#1084;%20&#1078;&#1080;&#1083;&#1080;&#1097;&#1085;&#1099;&#1084;%20&#1092;&#1086;&#1085;&#1076;&#1086;&#1084;%20&#1085;&#1086;&#1074;&#1072;&#1103;%20&#1088;&#1077;&#1076;&#1072;&#1082;&#1094;&#1080;&#1103;&#1090;&#1090;&#1090;&#1090;&#1090;&#1090;&#1090;&#1090;&#1090;/&#1055;&#1088;&#1080;&#1083;&#1086;&#1078;&#1077;&#1085;&#1080;&#1077;%20&#8470;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7">
          <cell r="G17">
            <v>275.62783999999999</v>
          </cell>
        </row>
        <row r="24">
          <cell r="J24">
            <v>171.26895999999999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">
          <cell r="B4" t="str">
            <v>Цель, задачи, основные мероприятия</v>
          </cell>
          <cell r="C4" t="str">
            <v>Срок выполнения (квартал, год)</v>
          </cell>
          <cell r="D4" t="str">
            <v>Источники финансирования¹</v>
          </cell>
          <cell r="E4" t="str">
            <v>Объемы финансирования, тыс. рублей</v>
          </cell>
          <cell r="K4" t="str">
            <v>Показатели (индикаторы) результативности выполнения основных мероприятий</v>
          </cell>
          <cell r="Q4" t="str">
            <v>Исполнители, перечень организаций, участвующих в реализации основных мероприятий²</v>
          </cell>
        </row>
        <row r="5">
          <cell r="E5" t="str">
            <v>Всего</v>
          </cell>
          <cell r="F5" t="str">
            <v>2021год</v>
          </cell>
          <cell r="G5" t="str">
            <v>2022 год</v>
          </cell>
          <cell r="H5" t="str">
            <v>2023 год</v>
          </cell>
          <cell r="I5" t="str">
            <v>2024 год</v>
          </cell>
          <cell r="J5" t="str">
            <v>2025 год</v>
          </cell>
          <cell r="K5" t="str">
            <v>Наименование, ед. измерения</v>
          </cell>
          <cell r="L5" t="str">
            <v>2021 год</v>
          </cell>
          <cell r="M5" t="str">
            <v>2022 год</v>
          </cell>
          <cell r="N5" t="str">
            <v>2023 год</v>
          </cell>
          <cell r="O5" t="str">
            <v>2024 год</v>
          </cell>
          <cell r="P5" t="str">
            <v>2025 год</v>
          </cell>
        </row>
        <row r="6">
          <cell r="B6">
            <v>2</v>
          </cell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  <cell r="L6">
            <v>12</v>
          </cell>
          <cell r="M6">
            <v>13</v>
          </cell>
          <cell r="N6">
            <v>14</v>
          </cell>
          <cell r="O6">
            <v>15</v>
          </cell>
          <cell r="P6">
            <v>16</v>
          </cell>
          <cell r="Q6">
            <v>17</v>
          </cell>
        </row>
        <row r="7">
          <cell r="B7" t="str">
            <v xml:space="preserve">Цель: : Создание безопасных и благоприятных условий проживания граждан </v>
          </cell>
        </row>
        <row r="8">
          <cell r="B8" t="str">
            <v>Задача 1.Обеспечение оплаты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v>
          </cell>
        </row>
        <row r="9">
          <cell r="B9" t="str">
            <v xml:space="preserve">Оплата взносов на капитальный ремонт общего имущества в многоквартирных домах  муниципального жилищного фонда, в том числе:
- за жилые помещения:
- за нежилые помещения:
</v>
          </cell>
          <cell r="C9" t="str">
            <v>ежегодно</v>
          </cell>
          <cell r="D9" t="str">
            <v>Всего:</v>
          </cell>
          <cell r="E9">
            <v>2234.4839999999999</v>
          </cell>
          <cell r="F9">
            <v>446.89679999999998</v>
          </cell>
          <cell r="G9">
            <v>446.89679999999998</v>
          </cell>
          <cell r="H9">
            <v>446.89679999999998</v>
          </cell>
          <cell r="I9">
            <v>446.89679999999998</v>
          </cell>
          <cell r="J9">
            <v>446.89679999999998</v>
          </cell>
          <cell r="K9" t="str">
            <v>Площадь  (кв.м.) муниципального жилищного фонда, в отношении которого осуществлены мероприятия по оплате</v>
          </cell>
          <cell r="L9" t="str">
            <v xml:space="preserve">
5603,4
603,5</v>
          </cell>
          <cell r="M9" t="str">
            <v xml:space="preserve">
5603,4
603,5</v>
          </cell>
          <cell r="N9" t="str">
            <v xml:space="preserve">
5603,4
603,5</v>
          </cell>
          <cell r="O9" t="str">
            <v xml:space="preserve">
5603,4
603,5</v>
          </cell>
          <cell r="P9" t="str">
            <v xml:space="preserve">
5603,4
603,5</v>
          </cell>
          <cell r="Q9" t="str">
            <v>Администрация Ловозерского района</v>
          </cell>
        </row>
        <row r="10">
          <cell r="D10" t="str">
            <v>в т.ч.:</v>
          </cell>
        </row>
        <row r="11">
          <cell r="D11" t="str">
            <v>МБ</v>
          </cell>
          <cell r="E11">
            <v>1378.1392000000001</v>
          </cell>
          <cell r="F11">
            <v>275.62783999999999</v>
          </cell>
          <cell r="G11">
            <v>275.62783999999999</v>
          </cell>
          <cell r="H11">
            <v>275.62783999999999</v>
          </cell>
          <cell r="I11">
            <v>275.62783999999999</v>
          </cell>
          <cell r="J11">
            <v>275.62783999999999</v>
          </cell>
        </row>
        <row r="12">
          <cell r="D12" t="str">
            <v>ОБ</v>
          </cell>
          <cell r="E12">
            <v>856.34479999999996</v>
          </cell>
          <cell r="F12">
            <v>171.26895999999999</v>
          </cell>
          <cell r="G12">
            <v>171.26895999999999</v>
          </cell>
          <cell r="H12">
            <v>171.26895999999999</v>
          </cell>
          <cell r="I12">
            <v>171.26895999999999</v>
          </cell>
          <cell r="J12">
            <v>171.26895999999999</v>
          </cell>
        </row>
        <row r="13">
          <cell r="D13" t="str">
            <v>ФБ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D14" t="str">
            <v>ВБС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 t="str">
            <v xml:space="preserve"> Итого по задаче 1</v>
          </cell>
          <cell r="D15" t="str">
            <v>Всего:</v>
          </cell>
          <cell r="E15">
            <v>2234.4839999999999</v>
          </cell>
          <cell r="F15">
            <v>446.89679999999998</v>
          </cell>
          <cell r="G15">
            <v>446.89679999999998</v>
          </cell>
          <cell r="H15">
            <v>446.89679999999998</v>
          </cell>
          <cell r="I15">
            <v>446.89679999999998</v>
          </cell>
          <cell r="J15">
            <v>446.89679999999998</v>
          </cell>
        </row>
        <row r="16">
          <cell r="D16" t="str">
            <v>в т.ч.:</v>
          </cell>
        </row>
        <row r="17">
          <cell r="D17" t="str">
            <v>МБ</v>
          </cell>
          <cell r="E17">
            <v>1378.1392000000001</v>
          </cell>
          <cell r="F17">
            <v>275.62783999999999</v>
          </cell>
          <cell r="G17">
            <v>275.62783999999999</v>
          </cell>
          <cell r="H17">
            <v>275.62783999999999</v>
          </cell>
          <cell r="I17">
            <v>275.62783999999999</v>
          </cell>
          <cell r="J17">
            <v>275.62783999999999</v>
          </cell>
        </row>
        <row r="18">
          <cell r="D18" t="str">
            <v>ОБ</v>
          </cell>
          <cell r="E18">
            <v>856.34479999999996</v>
          </cell>
          <cell r="F18">
            <v>171.26895999999999</v>
          </cell>
          <cell r="G18">
            <v>171.26895999999999</v>
          </cell>
          <cell r="H18">
            <v>171.26895999999999</v>
          </cell>
          <cell r="I18">
            <v>171.26895999999999</v>
          </cell>
          <cell r="J18">
            <v>171.26895999999999</v>
          </cell>
        </row>
        <row r="19">
          <cell r="D19" t="str">
            <v>ФБ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D20" t="str">
            <v>ВБС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 t="str">
            <v>Итого по Подпрограмме 1</v>
          </cell>
          <cell r="D21" t="str">
            <v>Всего:</v>
          </cell>
          <cell r="E21">
            <v>2234.4839999999999</v>
          </cell>
          <cell r="F21">
            <v>446.89679999999998</v>
          </cell>
          <cell r="G21">
            <v>446.89679999999998</v>
          </cell>
          <cell r="H21">
            <v>446.89679999999998</v>
          </cell>
          <cell r="I21">
            <v>446.89679999999998</v>
          </cell>
          <cell r="J21">
            <v>446.89679999999998</v>
          </cell>
        </row>
        <row r="25">
          <cell r="G25">
            <v>0</v>
          </cell>
          <cell r="H25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0">
          <cell r="F40">
            <v>50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275.62783999999999</v>
          </cell>
          <cell r="D11">
            <v>275.62783999999999</v>
          </cell>
          <cell r="E11">
            <v>275.62783999999999</v>
          </cell>
          <cell r="F11">
            <v>275.62783999999999</v>
          </cell>
          <cell r="G11">
            <v>275.62783999999999</v>
          </cell>
        </row>
        <row r="12">
          <cell r="C12">
            <v>171.26895999999999</v>
          </cell>
          <cell r="D12">
            <v>171.26895999999999</v>
          </cell>
          <cell r="E12">
            <v>171.26895999999999</v>
          </cell>
          <cell r="F12">
            <v>171.26895999999999</v>
          </cell>
        </row>
        <row r="14">
          <cell r="C14">
            <v>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845</v>
          </cell>
          <cell r="D11">
            <v>795</v>
          </cell>
          <cell r="E11">
            <v>795</v>
          </cell>
          <cell r="F11">
            <v>795</v>
          </cell>
          <cell r="G11">
            <v>1086.7857200000001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E13">
            <v>0</v>
          </cell>
          <cell r="G13">
            <v>0</v>
          </cell>
        </row>
        <row r="14">
          <cell r="E14">
            <v>0</v>
          </cell>
          <cell r="G14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170</v>
          </cell>
          <cell r="D11">
            <v>70</v>
          </cell>
          <cell r="E11">
            <v>270</v>
          </cell>
          <cell r="F11">
            <v>70</v>
          </cell>
          <cell r="G11">
            <v>70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"/>
  <sheetViews>
    <sheetView tabSelected="1" view="pageBreakPreview" topLeftCell="A4" zoomScaleSheetLayoutView="100" workbookViewId="0">
      <selection activeCell="D18" sqref="D18:J18"/>
    </sheetView>
  </sheetViews>
  <sheetFormatPr defaultRowHeight="15"/>
  <cols>
    <col min="1" max="1" width="3.28515625" customWidth="1"/>
    <col min="2" max="2" width="21.140625" customWidth="1"/>
    <col min="3" max="3" width="11.7109375" customWidth="1"/>
    <col min="4" max="4" width="13.140625" customWidth="1"/>
    <col min="5" max="5" width="10.7109375" customWidth="1"/>
    <col min="6" max="10" width="9.7109375" customWidth="1"/>
  </cols>
  <sheetData>
    <row r="1" spans="1:12" ht="18.75" customHeight="1">
      <c r="D1" s="25"/>
      <c r="E1" s="25"/>
      <c r="F1" s="25"/>
      <c r="G1" s="25"/>
      <c r="H1" s="25"/>
      <c r="I1" s="25"/>
      <c r="J1" s="25"/>
    </row>
    <row r="2" spans="1:12" ht="21.75" customHeight="1">
      <c r="A2" s="41" t="s">
        <v>36</v>
      </c>
      <c r="B2" s="41"/>
      <c r="C2" s="41"/>
      <c r="D2" s="41"/>
      <c r="E2" s="41"/>
      <c r="F2" s="41"/>
      <c r="G2" s="41"/>
      <c r="H2" s="41"/>
      <c r="I2" s="41"/>
      <c r="J2" s="41"/>
      <c r="K2" s="1"/>
    </row>
    <row r="3" spans="1:12" ht="56.25" customHeight="1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42"/>
      <c r="K3" s="1"/>
    </row>
    <row r="4" spans="1:12" ht="15" customHeight="1">
      <c r="A4" s="47" t="s">
        <v>0</v>
      </c>
      <c r="B4" s="47" t="s">
        <v>22</v>
      </c>
      <c r="C4" s="47" t="s">
        <v>1</v>
      </c>
      <c r="D4" s="47" t="s">
        <v>21</v>
      </c>
      <c r="E4" s="46" t="s">
        <v>2</v>
      </c>
      <c r="F4" s="46"/>
      <c r="G4" s="46"/>
      <c r="H4" s="46"/>
      <c r="I4" s="46"/>
      <c r="J4" s="46"/>
      <c r="K4" s="1"/>
    </row>
    <row r="5" spans="1:12" ht="29.25" customHeight="1">
      <c r="A5" s="47"/>
      <c r="B5" s="47"/>
      <c r="C5" s="47"/>
      <c r="D5" s="47"/>
      <c r="E5" s="9" t="s">
        <v>3</v>
      </c>
      <c r="F5" s="24" t="s">
        <v>31</v>
      </c>
      <c r="G5" s="24" t="s">
        <v>32</v>
      </c>
      <c r="H5" s="24" t="s">
        <v>33</v>
      </c>
      <c r="I5" s="24" t="s">
        <v>34</v>
      </c>
      <c r="J5" s="24" t="s">
        <v>35</v>
      </c>
      <c r="K5" s="2"/>
      <c r="L5" s="3"/>
    </row>
    <row r="6" spans="1:12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"/>
    </row>
    <row r="7" spans="1:12" ht="26.25" customHeight="1">
      <c r="A7" s="35" t="s">
        <v>15</v>
      </c>
      <c r="B7" s="43" t="s">
        <v>29</v>
      </c>
      <c r="C7" s="44"/>
      <c r="D7" s="44"/>
      <c r="E7" s="44"/>
      <c r="F7" s="44"/>
      <c r="G7" s="44"/>
      <c r="H7" s="44"/>
      <c r="I7" s="44"/>
      <c r="J7" s="45"/>
      <c r="K7" s="1"/>
    </row>
    <row r="8" spans="1:12" ht="15" customHeight="1">
      <c r="A8" s="36"/>
      <c r="B8" s="43" t="s">
        <v>23</v>
      </c>
      <c r="C8" s="44"/>
      <c r="D8" s="44"/>
      <c r="E8" s="44"/>
      <c r="F8" s="44"/>
      <c r="G8" s="44"/>
      <c r="H8" s="44"/>
      <c r="I8" s="44"/>
      <c r="J8" s="45"/>
      <c r="K8" s="1"/>
    </row>
    <row r="9" spans="1:12" ht="15" customHeight="1">
      <c r="A9" s="36"/>
      <c r="B9" s="32" t="s">
        <v>14</v>
      </c>
      <c r="C9" s="35" t="s">
        <v>11</v>
      </c>
      <c r="D9" s="16" t="s">
        <v>4</v>
      </c>
      <c r="E9" s="21">
        <f>SUM(E10:E14)</f>
        <v>2234.4839999999999</v>
      </c>
      <c r="F9" s="21">
        <f>F11+F12</f>
        <v>446.89679999999998</v>
      </c>
      <c r="G9" s="21">
        <f t="shared" ref="G9:J9" si="0">G11+G12</f>
        <v>446.89679999999998</v>
      </c>
      <c r="H9" s="21">
        <f t="shared" si="0"/>
        <v>446.89679999999998</v>
      </c>
      <c r="I9" s="21">
        <f t="shared" si="0"/>
        <v>446.89679999999998</v>
      </c>
      <c r="J9" s="21">
        <f t="shared" si="0"/>
        <v>446.89679999999998</v>
      </c>
      <c r="K9" s="1"/>
    </row>
    <row r="10" spans="1:12">
      <c r="A10" s="36"/>
      <c r="B10" s="33"/>
      <c r="C10" s="36"/>
      <c r="D10" s="38" t="s">
        <v>5</v>
      </c>
      <c r="E10" s="39"/>
      <c r="F10" s="39"/>
      <c r="G10" s="39"/>
      <c r="H10" s="39"/>
      <c r="I10" s="39"/>
      <c r="J10" s="40"/>
      <c r="K10" s="1"/>
    </row>
    <row r="11" spans="1:12">
      <c r="A11" s="36"/>
      <c r="B11" s="33"/>
      <c r="C11" s="36"/>
      <c r="D11" s="18" t="s">
        <v>6</v>
      </c>
      <c r="E11" s="22">
        <f>F11+G11+H11+I11+J11</f>
        <v>1378.1392000000001</v>
      </c>
      <c r="F11" s="22">
        <f>[4]Лист2!$C$11</f>
        <v>275.62783999999999</v>
      </c>
      <c r="G11" s="22">
        <f>[4]Лист2!$D$11</f>
        <v>275.62783999999999</v>
      </c>
      <c r="H11" s="22">
        <f>[4]Лист2!$E$11</f>
        <v>275.62783999999999</v>
      </c>
      <c r="I11" s="22">
        <f>[4]Лист2!$F$11</f>
        <v>275.62783999999999</v>
      </c>
      <c r="J11" s="22">
        <f>[4]Лист2!$G$11</f>
        <v>275.62783999999999</v>
      </c>
      <c r="K11" s="1"/>
    </row>
    <row r="12" spans="1:12" ht="15" customHeight="1">
      <c r="A12" s="36"/>
      <c r="B12" s="33"/>
      <c r="C12" s="36"/>
      <c r="D12" s="18" t="s">
        <v>7</v>
      </c>
      <c r="E12" s="22">
        <f t="shared" ref="E12:E14" si="1">F12+G12+H12+I12+J12</f>
        <v>856.34479999999996</v>
      </c>
      <c r="F12" s="20">
        <f>[4]Лист2!$C$12</f>
        <v>171.26895999999999</v>
      </c>
      <c r="G12" s="20">
        <f>[4]Лист2!$D$12</f>
        <v>171.26895999999999</v>
      </c>
      <c r="H12" s="20">
        <f>[4]Лист2!$E$12</f>
        <v>171.26895999999999</v>
      </c>
      <c r="I12" s="20">
        <f>[4]Лист2!$F$12</f>
        <v>171.26895999999999</v>
      </c>
      <c r="J12" s="20">
        <f>[1]Лист1!$J$24</f>
        <v>171.26895999999999</v>
      </c>
      <c r="K12" s="1"/>
    </row>
    <row r="13" spans="1:12" ht="15" customHeight="1">
      <c r="A13" s="36"/>
      <c r="B13" s="33"/>
      <c r="C13" s="36"/>
      <c r="D13" s="11" t="s">
        <v>8</v>
      </c>
      <c r="E13" s="22">
        <f t="shared" si="1"/>
        <v>0</v>
      </c>
      <c r="F13" s="19">
        <v>0</v>
      </c>
      <c r="G13" s="19">
        <v>0</v>
      </c>
      <c r="H13" s="19">
        <f>[2]Лист1!$B$2:$Q$21</f>
        <v>0</v>
      </c>
      <c r="I13" s="19">
        <f>[2]Лист1!$B$2:$Q$21</f>
        <v>0</v>
      </c>
      <c r="J13" s="19">
        <v>0</v>
      </c>
      <c r="K13" s="1"/>
    </row>
    <row r="14" spans="1:12" ht="15" customHeight="1">
      <c r="A14" s="37"/>
      <c r="B14" s="34"/>
      <c r="C14" s="37"/>
      <c r="D14" s="11" t="s">
        <v>9</v>
      </c>
      <c r="E14" s="22">
        <f t="shared" si="1"/>
        <v>0</v>
      </c>
      <c r="F14" s="19">
        <f>[4]Лист2!$C$14</f>
        <v>0</v>
      </c>
      <c r="G14" s="19">
        <f>[2]Лист1!$G$25</f>
        <v>0</v>
      </c>
      <c r="H14" s="19">
        <f>[2]Лист1!$B$3:$Q$21</f>
        <v>0</v>
      </c>
      <c r="I14" s="19">
        <f>[2]Лист1!$B$3:$Q$21</f>
        <v>0</v>
      </c>
      <c r="J14" s="19">
        <f>[2]Лист1!$H$25</f>
        <v>0</v>
      </c>
      <c r="K14" s="1"/>
    </row>
    <row r="15" spans="1:12" ht="26.25" customHeight="1">
      <c r="A15" s="35" t="s">
        <v>16</v>
      </c>
      <c r="B15" s="43" t="s">
        <v>30</v>
      </c>
      <c r="C15" s="44"/>
      <c r="D15" s="44"/>
      <c r="E15" s="44"/>
      <c r="F15" s="44"/>
      <c r="G15" s="44"/>
      <c r="H15" s="44"/>
      <c r="I15" s="44"/>
      <c r="J15" s="45"/>
      <c r="K15" s="1"/>
    </row>
    <row r="16" spans="1:12" ht="16.5" customHeight="1">
      <c r="A16" s="36"/>
      <c r="B16" s="43" t="s">
        <v>25</v>
      </c>
      <c r="C16" s="44"/>
      <c r="D16" s="44"/>
      <c r="E16" s="44"/>
      <c r="F16" s="44"/>
      <c r="G16" s="44"/>
      <c r="H16" s="44"/>
      <c r="I16" s="44"/>
      <c r="J16" s="45"/>
      <c r="K16" s="1"/>
    </row>
    <row r="17" spans="1:11" ht="15" customHeight="1">
      <c r="A17" s="36"/>
      <c r="B17" s="32" t="s">
        <v>17</v>
      </c>
      <c r="C17" s="35" t="s">
        <v>11</v>
      </c>
      <c r="D17" s="16" t="s">
        <v>4</v>
      </c>
      <c r="E17" s="21">
        <f>SUM(E18:E22)</f>
        <v>4316.7857199999999</v>
      </c>
      <c r="F17" s="21">
        <f>F19+F20+F21+F22</f>
        <v>845</v>
      </c>
      <c r="G17" s="21">
        <f t="shared" ref="G17:J17" si="2">G19+G20+G21+G22</f>
        <v>795</v>
      </c>
      <c r="H17" s="21">
        <f t="shared" si="2"/>
        <v>795</v>
      </c>
      <c r="I17" s="21">
        <f t="shared" si="2"/>
        <v>795</v>
      </c>
      <c r="J17" s="21">
        <f t="shared" si="2"/>
        <v>1086.7857200000001</v>
      </c>
      <c r="K17" s="1"/>
    </row>
    <row r="18" spans="1:11" ht="15" customHeight="1">
      <c r="A18" s="36"/>
      <c r="B18" s="33"/>
      <c r="C18" s="36"/>
      <c r="D18" s="38" t="s">
        <v>5</v>
      </c>
      <c r="E18" s="39"/>
      <c r="F18" s="39"/>
      <c r="G18" s="39"/>
      <c r="H18" s="39"/>
      <c r="I18" s="39"/>
      <c r="J18" s="40"/>
      <c r="K18" s="1"/>
    </row>
    <row r="19" spans="1:11" ht="15" customHeight="1">
      <c r="A19" s="36"/>
      <c r="B19" s="33"/>
      <c r="C19" s="36"/>
      <c r="D19" s="18" t="s">
        <v>6</v>
      </c>
      <c r="E19" s="20">
        <f>F19+G19+H19+I19+J19</f>
        <v>4316.7857199999999</v>
      </c>
      <c r="F19" s="20">
        <f>[5]Лист2!$C$11</f>
        <v>845</v>
      </c>
      <c r="G19" s="20">
        <f>[5]Лист2!$D$11</f>
        <v>795</v>
      </c>
      <c r="H19" s="20">
        <f>[5]Лист2!$E$11</f>
        <v>795</v>
      </c>
      <c r="I19" s="20">
        <f>[5]Лист2!$F$11</f>
        <v>795</v>
      </c>
      <c r="J19" s="20">
        <f>[5]Лист2!$G$11</f>
        <v>1086.7857200000001</v>
      </c>
      <c r="K19" s="1"/>
    </row>
    <row r="20" spans="1:11" ht="15" customHeight="1">
      <c r="A20" s="36"/>
      <c r="B20" s="33"/>
      <c r="C20" s="36"/>
      <c r="D20" s="18" t="s">
        <v>7</v>
      </c>
      <c r="E20" s="20">
        <f t="shared" ref="E20:E22" si="3">F20+G20+H20+I20+J20</f>
        <v>0</v>
      </c>
      <c r="F20" s="19">
        <f>[5]Лист2!$C$12</f>
        <v>0</v>
      </c>
      <c r="G20" s="19">
        <f>[5]Лист2!$D$12</f>
        <v>0</v>
      </c>
      <c r="H20" s="19">
        <f>[5]Лист2!$E$12</f>
        <v>0</v>
      </c>
      <c r="I20" s="19">
        <f>[5]Лист2!$F$12</f>
        <v>0</v>
      </c>
      <c r="J20" s="19">
        <f>[5]Лист2!$G$12</f>
        <v>0</v>
      </c>
      <c r="K20" s="1"/>
    </row>
    <row r="21" spans="1:11" ht="15" customHeight="1">
      <c r="A21" s="36"/>
      <c r="B21" s="33"/>
      <c r="C21" s="36"/>
      <c r="D21" s="18" t="s">
        <v>8</v>
      </c>
      <c r="E21" s="20">
        <f t="shared" si="3"/>
        <v>0</v>
      </c>
      <c r="F21" s="19">
        <f>[3]Лист1!$F$89</f>
        <v>0</v>
      </c>
      <c r="G21" s="19">
        <f>[3]Лист1!$G$89</f>
        <v>0</v>
      </c>
      <c r="H21" s="19">
        <f>[5]Лист2!$E$13</f>
        <v>0</v>
      </c>
      <c r="I21" s="19">
        <v>0</v>
      </c>
      <c r="J21" s="19">
        <f>[5]Лист2!$G$13</f>
        <v>0</v>
      </c>
      <c r="K21" s="1"/>
    </row>
    <row r="22" spans="1:11" ht="15" customHeight="1">
      <c r="A22" s="37"/>
      <c r="B22" s="34"/>
      <c r="C22" s="37"/>
      <c r="D22" s="18" t="s">
        <v>9</v>
      </c>
      <c r="E22" s="20">
        <f t="shared" si="3"/>
        <v>0</v>
      </c>
      <c r="F22" s="19">
        <f>[4]Лист2!$C$14</f>
        <v>0</v>
      </c>
      <c r="G22" s="19">
        <f>[3]Лист1!$G$90</f>
        <v>0</v>
      </c>
      <c r="H22" s="19">
        <f>[5]Лист2!$E$14</f>
        <v>0</v>
      </c>
      <c r="I22" s="19">
        <v>0</v>
      </c>
      <c r="J22" s="19">
        <f>[5]Лист2!$G$14</f>
        <v>0</v>
      </c>
      <c r="K22" s="1"/>
    </row>
    <row r="23" spans="1:11" ht="26.25" customHeight="1">
      <c r="A23" s="35" t="s">
        <v>18</v>
      </c>
      <c r="B23" s="43" t="s">
        <v>26</v>
      </c>
      <c r="C23" s="44"/>
      <c r="D23" s="44"/>
      <c r="E23" s="44"/>
      <c r="F23" s="44"/>
      <c r="G23" s="44"/>
      <c r="H23" s="44"/>
      <c r="I23" s="44"/>
      <c r="J23" s="45"/>
      <c r="K23" s="1"/>
    </row>
    <row r="24" spans="1:11" ht="17.25" customHeight="1">
      <c r="A24" s="36"/>
      <c r="B24" s="43" t="s">
        <v>27</v>
      </c>
      <c r="C24" s="44"/>
      <c r="D24" s="44"/>
      <c r="E24" s="44"/>
      <c r="F24" s="44"/>
      <c r="G24" s="44"/>
      <c r="H24" s="44"/>
      <c r="I24" s="44"/>
      <c r="J24" s="45"/>
      <c r="K24" s="1"/>
    </row>
    <row r="25" spans="1:11" ht="15" customHeight="1">
      <c r="A25" s="36"/>
      <c r="B25" s="32" t="s">
        <v>28</v>
      </c>
      <c r="C25" s="35" t="s">
        <v>11</v>
      </c>
      <c r="D25" s="16" t="s">
        <v>4</v>
      </c>
      <c r="E25" s="21">
        <f>SUM(F25:J25)</f>
        <v>650</v>
      </c>
      <c r="F25" s="21">
        <f t="shared" ref="F25:J25" si="4">SUM(F26:F30)</f>
        <v>170</v>
      </c>
      <c r="G25" s="21">
        <f t="shared" si="4"/>
        <v>70</v>
      </c>
      <c r="H25" s="21">
        <f t="shared" si="4"/>
        <v>270</v>
      </c>
      <c r="I25" s="21">
        <f t="shared" si="4"/>
        <v>70</v>
      </c>
      <c r="J25" s="21">
        <f t="shared" si="4"/>
        <v>70</v>
      </c>
      <c r="K25" s="1"/>
    </row>
    <row r="26" spans="1:11" ht="15" customHeight="1">
      <c r="A26" s="36"/>
      <c r="B26" s="33"/>
      <c r="C26" s="36"/>
      <c r="D26" s="38" t="s">
        <v>5</v>
      </c>
      <c r="E26" s="39"/>
      <c r="F26" s="39"/>
      <c r="G26" s="39"/>
      <c r="H26" s="39"/>
      <c r="I26" s="39"/>
      <c r="J26" s="40"/>
      <c r="K26" s="1"/>
    </row>
    <row r="27" spans="1:11" ht="15" customHeight="1">
      <c r="A27" s="36"/>
      <c r="B27" s="33"/>
      <c r="C27" s="36"/>
      <c r="D27" s="18" t="s">
        <v>6</v>
      </c>
      <c r="E27" s="20">
        <f>F27+G27+H27+I27+J27</f>
        <v>650</v>
      </c>
      <c r="F27" s="20">
        <f>[6]Лист2!$C$11</f>
        <v>170</v>
      </c>
      <c r="G27" s="20">
        <f>[6]Лист2!$D$11</f>
        <v>70</v>
      </c>
      <c r="H27" s="20">
        <f>[6]Лист2!$E$11</f>
        <v>270</v>
      </c>
      <c r="I27" s="20">
        <f>[6]Лист2!$F$11</f>
        <v>70</v>
      </c>
      <c r="J27" s="20">
        <f>[6]Лист2!$G$11</f>
        <v>70</v>
      </c>
      <c r="K27" s="1"/>
    </row>
    <row r="28" spans="1:11" ht="15" customHeight="1">
      <c r="A28" s="36"/>
      <c r="B28" s="33"/>
      <c r="C28" s="36"/>
      <c r="D28" s="18" t="s">
        <v>7</v>
      </c>
      <c r="E28" s="19">
        <v>0</v>
      </c>
      <c r="F28" s="19">
        <f>[6]Лист2!$C$12</f>
        <v>0</v>
      </c>
      <c r="G28" s="19">
        <f>[6]Лист2!$D$12</f>
        <v>0</v>
      </c>
      <c r="H28" s="19">
        <f>[6]Лист2!$E$12</f>
        <v>0</v>
      </c>
      <c r="I28" s="19">
        <f>[6]Лист2!$F$12</f>
        <v>0</v>
      </c>
      <c r="J28" s="19">
        <f>[6]Лист2!$G$12</f>
        <v>0</v>
      </c>
      <c r="K28" s="1"/>
    </row>
    <row r="29" spans="1:11" ht="15" customHeight="1">
      <c r="A29" s="36"/>
      <c r="B29" s="33"/>
      <c r="C29" s="36"/>
      <c r="D29" s="18" t="s">
        <v>8</v>
      </c>
      <c r="E29" s="19">
        <f t="shared" ref="E29:E30" si="5">F29+G29+J29</f>
        <v>0</v>
      </c>
      <c r="F29" s="19">
        <f>[6]Лист2!$C$13</f>
        <v>0</v>
      </c>
      <c r="G29" s="19">
        <f>[6]Лист2!$D$13</f>
        <v>0</v>
      </c>
      <c r="H29" s="19">
        <f>[6]Лист2!$E$13</f>
        <v>0</v>
      </c>
      <c r="I29" s="19">
        <f>[6]Лист2!$F$13</f>
        <v>0</v>
      </c>
      <c r="J29" s="19">
        <f>[6]Лист2!$G$13</f>
        <v>0</v>
      </c>
      <c r="K29" s="1"/>
    </row>
    <row r="30" spans="1:11" ht="15" customHeight="1">
      <c r="A30" s="37"/>
      <c r="B30" s="34"/>
      <c r="C30" s="37"/>
      <c r="D30" s="18" t="s">
        <v>9</v>
      </c>
      <c r="E30" s="19">
        <f t="shared" si="5"/>
        <v>0</v>
      </c>
      <c r="F30" s="19">
        <f>[6]Лист2!$C$14</f>
        <v>0</v>
      </c>
      <c r="G30" s="19">
        <f>[6]Лист2!$D$14</f>
        <v>0</v>
      </c>
      <c r="H30" s="19">
        <f>[6]Лист2!$E$14</f>
        <v>0</v>
      </c>
      <c r="I30" s="19">
        <f>[6]Лист2!$F$14</f>
        <v>0</v>
      </c>
      <c r="J30" s="19">
        <f>[6]Лист2!$G$14</f>
        <v>0</v>
      </c>
      <c r="K30" s="1"/>
    </row>
    <row r="31" spans="1:11" ht="12.75" customHeight="1">
      <c r="A31" s="35"/>
      <c r="B31" s="43"/>
      <c r="C31" s="44"/>
      <c r="D31" s="44"/>
      <c r="E31" s="44"/>
      <c r="F31" s="44"/>
      <c r="G31" s="44"/>
      <c r="H31" s="44"/>
      <c r="I31" s="44"/>
      <c r="J31" s="45"/>
      <c r="K31" s="1"/>
    </row>
    <row r="32" spans="1:11" ht="0.75" customHeight="1">
      <c r="A32" s="36"/>
      <c r="B32" s="43"/>
      <c r="C32" s="44"/>
      <c r="D32" s="44"/>
      <c r="E32" s="44"/>
      <c r="F32" s="44"/>
      <c r="G32" s="44"/>
      <c r="H32" s="44"/>
      <c r="I32" s="44"/>
      <c r="J32" s="45"/>
      <c r="K32" s="1"/>
    </row>
    <row r="33" spans="1:17" ht="15" hidden="1" customHeight="1">
      <c r="A33" s="36"/>
      <c r="B33" s="32" t="s">
        <v>19</v>
      </c>
      <c r="C33" s="35" t="s">
        <v>11</v>
      </c>
      <c r="D33" s="14" t="s">
        <v>4</v>
      </c>
      <c r="E33" s="15">
        <f>SUM(E34:E38)</f>
        <v>2435</v>
      </c>
      <c r="F33" s="15">
        <f t="shared" ref="F33:J33" si="6">SUM(F34:F38)</f>
        <v>845</v>
      </c>
      <c r="G33" s="15">
        <f t="shared" si="6"/>
        <v>795</v>
      </c>
      <c r="H33" s="15"/>
      <c r="I33" s="15"/>
      <c r="J33" s="15">
        <f t="shared" si="6"/>
        <v>795</v>
      </c>
      <c r="K33" s="1"/>
    </row>
    <row r="34" spans="1:17" ht="15" hidden="1" customHeight="1">
      <c r="A34" s="36"/>
      <c r="B34" s="33"/>
      <c r="C34" s="36"/>
      <c r="D34" s="49" t="s">
        <v>5</v>
      </c>
      <c r="E34" s="50"/>
      <c r="F34" s="50"/>
      <c r="G34" s="50"/>
      <c r="H34" s="50"/>
      <c r="I34" s="50"/>
      <c r="J34" s="51"/>
      <c r="K34" s="1"/>
    </row>
    <row r="35" spans="1:17" ht="15" hidden="1" customHeight="1">
      <c r="A35" s="36"/>
      <c r="B35" s="33"/>
      <c r="C35" s="36"/>
      <c r="D35" s="11" t="s">
        <v>6</v>
      </c>
      <c r="E35" s="10"/>
      <c r="F35" s="13"/>
      <c r="G35" s="13"/>
      <c r="H35" s="13"/>
      <c r="I35" s="13"/>
      <c r="J35" s="10"/>
      <c r="K35" s="1"/>
    </row>
    <row r="36" spans="1:17" ht="15" hidden="1" customHeight="1">
      <c r="A36" s="36"/>
      <c r="B36" s="33"/>
      <c r="C36" s="36"/>
      <c r="D36" s="11" t="s">
        <v>7</v>
      </c>
      <c r="E36" s="10"/>
      <c r="F36" s="12"/>
      <c r="G36" s="10"/>
      <c r="H36" s="10"/>
      <c r="I36" s="10"/>
      <c r="J36" s="10"/>
      <c r="K36" s="1"/>
    </row>
    <row r="37" spans="1:17" ht="15" hidden="1" customHeight="1">
      <c r="A37" s="36"/>
      <c r="B37" s="33"/>
      <c r="C37" s="36"/>
      <c r="D37" s="11" t="s">
        <v>8</v>
      </c>
      <c r="E37" s="10">
        <f t="shared" ref="E37:E38" si="7">F37+G37+J37</f>
        <v>0</v>
      </c>
      <c r="F37" s="10">
        <f>Лист1!$F$18</f>
        <v>0</v>
      </c>
      <c r="G37" s="10">
        <f>Лист1!$G$18</f>
        <v>0</v>
      </c>
      <c r="H37" s="10"/>
      <c r="I37" s="10"/>
      <c r="J37" s="10">
        <f>Лист1!$H$18</f>
        <v>0</v>
      </c>
      <c r="K37" s="1"/>
    </row>
    <row r="38" spans="1:17" ht="15" hidden="1" customHeight="1">
      <c r="A38" s="37"/>
      <c r="B38" s="34"/>
      <c r="C38" s="37"/>
      <c r="D38" s="11" t="s">
        <v>9</v>
      </c>
      <c r="E38" s="10">
        <f t="shared" si="7"/>
        <v>2435</v>
      </c>
      <c r="F38" s="10">
        <f>Лист1!$F$19</f>
        <v>845</v>
      </c>
      <c r="G38" s="10">
        <f>Лист1!$G$19</f>
        <v>795</v>
      </c>
      <c r="H38" s="10"/>
      <c r="I38" s="10"/>
      <c r="J38" s="10">
        <f>Лист1!$H$19</f>
        <v>795</v>
      </c>
      <c r="K38" s="1"/>
    </row>
    <row r="39" spans="1:17">
      <c r="A39" s="29"/>
      <c r="B39" s="26" t="s">
        <v>20</v>
      </c>
      <c r="C39" s="29"/>
      <c r="D39" s="16" t="s">
        <v>4</v>
      </c>
      <c r="E39" s="21">
        <f>SUM(E40:E44)</f>
        <v>7201.2697200000002</v>
      </c>
      <c r="F39" s="21">
        <f>F41+F42</f>
        <v>1461.8968</v>
      </c>
      <c r="G39" s="21">
        <f t="shared" ref="G39:I39" si="8">G41+G42</f>
        <v>1311.8968</v>
      </c>
      <c r="H39" s="21">
        <f t="shared" si="8"/>
        <v>1511.8968</v>
      </c>
      <c r="I39" s="21">
        <f t="shared" si="8"/>
        <v>1311.8968</v>
      </c>
      <c r="J39" s="17">
        <f>SUM(J40:J44)</f>
        <v>1603.6825199999998</v>
      </c>
      <c r="K39" s="1"/>
    </row>
    <row r="40" spans="1:17">
      <c r="A40" s="30"/>
      <c r="B40" s="27"/>
      <c r="C40" s="30"/>
      <c r="D40" s="38" t="s">
        <v>5</v>
      </c>
      <c r="E40" s="39"/>
      <c r="F40" s="39"/>
      <c r="G40" s="39"/>
      <c r="H40" s="39"/>
      <c r="I40" s="39"/>
      <c r="J40" s="40"/>
      <c r="K40" s="1"/>
    </row>
    <row r="41" spans="1:17">
      <c r="A41" s="30"/>
      <c r="B41" s="27"/>
      <c r="C41" s="30"/>
      <c r="D41" s="16" t="s">
        <v>6</v>
      </c>
      <c r="E41" s="23">
        <f>F41+G41+H41+I41+J41</f>
        <v>6344.9249200000004</v>
      </c>
      <c r="F41" s="23">
        <f>F11+F19+F27</f>
        <v>1290.6278400000001</v>
      </c>
      <c r="G41" s="23">
        <f>G11+G19+G27</f>
        <v>1140.6278400000001</v>
      </c>
      <c r="H41" s="23">
        <f>H11+H19+H27</f>
        <v>1340.6278400000001</v>
      </c>
      <c r="I41" s="23">
        <f>I11+I19+I27</f>
        <v>1140.6278400000001</v>
      </c>
      <c r="J41" s="23">
        <f>J11+J19+J27</f>
        <v>1432.41356</v>
      </c>
      <c r="K41" s="1"/>
    </row>
    <row r="42" spans="1:17">
      <c r="A42" s="30"/>
      <c r="B42" s="27"/>
      <c r="C42" s="30"/>
      <c r="D42" s="16" t="s">
        <v>7</v>
      </c>
      <c r="E42" s="23">
        <f t="shared" ref="E42:E44" si="9">F42+G42+H42+I42+J42</f>
        <v>856.34479999999996</v>
      </c>
      <c r="F42" s="23">
        <f t="shared" ref="F42:J44" si="10">F12+F20+F28+F36</f>
        <v>171.26895999999999</v>
      </c>
      <c r="G42" s="23">
        <f t="shared" si="10"/>
        <v>171.26895999999999</v>
      </c>
      <c r="H42" s="23">
        <f t="shared" si="10"/>
        <v>171.26895999999999</v>
      </c>
      <c r="I42" s="23">
        <f t="shared" si="10"/>
        <v>171.26895999999999</v>
      </c>
      <c r="J42" s="23">
        <f t="shared" si="10"/>
        <v>171.26895999999999</v>
      </c>
      <c r="K42" s="1"/>
    </row>
    <row r="43" spans="1:17">
      <c r="A43" s="30"/>
      <c r="B43" s="27"/>
      <c r="C43" s="30"/>
      <c r="D43" s="16" t="s">
        <v>8</v>
      </c>
      <c r="E43" s="23">
        <f t="shared" si="9"/>
        <v>0</v>
      </c>
      <c r="F43" s="17">
        <v>0</v>
      </c>
      <c r="G43" s="17">
        <f t="shared" si="10"/>
        <v>0</v>
      </c>
      <c r="H43" s="17">
        <f t="shared" si="10"/>
        <v>0</v>
      </c>
      <c r="I43" s="17">
        <f t="shared" si="10"/>
        <v>0</v>
      </c>
      <c r="J43" s="17">
        <f t="shared" si="10"/>
        <v>0</v>
      </c>
      <c r="K43" s="1"/>
    </row>
    <row r="44" spans="1:17">
      <c r="A44" s="31"/>
      <c r="B44" s="28"/>
      <c r="C44" s="31"/>
      <c r="D44" s="16" t="s">
        <v>9</v>
      </c>
      <c r="E44" s="23">
        <f>F44+G44+H44+I44+J44</f>
        <v>0</v>
      </c>
      <c r="F44" s="17">
        <f>F14+F22+F30</f>
        <v>0</v>
      </c>
      <c r="G44" s="17">
        <f>G14+G22+G30</f>
        <v>0</v>
      </c>
      <c r="H44" s="17">
        <f t="shared" si="10"/>
        <v>0</v>
      </c>
      <c r="I44" s="17">
        <f t="shared" si="10"/>
        <v>0</v>
      </c>
      <c r="J44" s="17">
        <f>J14+J22+J30</f>
        <v>0</v>
      </c>
      <c r="K44" s="1"/>
    </row>
    <row r="45" spans="1:17" ht="12" customHeight="1">
      <c r="A45" s="7"/>
      <c r="B45" s="8" t="s">
        <v>12</v>
      </c>
      <c r="C45" s="8"/>
      <c r="D45" s="8"/>
      <c r="E45" s="8"/>
      <c r="F45" s="8"/>
      <c r="G45" s="8"/>
      <c r="H45" s="8"/>
      <c r="I45" s="8"/>
      <c r="J45" s="8"/>
      <c r="K45" s="1"/>
    </row>
    <row r="46" spans="1:17" ht="23.25" customHeight="1">
      <c r="A46" s="7"/>
      <c r="B46" s="52" t="s">
        <v>13</v>
      </c>
      <c r="C46" s="52"/>
      <c r="D46" s="52"/>
      <c r="E46" s="52"/>
      <c r="F46" s="52"/>
      <c r="G46" s="52"/>
      <c r="H46" s="52"/>
      <c r="I46" s="52"/>
      <c r="J46" s="52"/>
      <c r="K46" s="4"/>
      <c r="L46" s="5"/>
      <c r="M46" s="5"/>
      <c r="N46" s="5"/>
      <c r="O46" s="5"/>
      <c r="P46" s="5"/>
      <c r="Q46" s="5"/>
    </row>
    <row r="47" spans="1:17" ht="12" customHeight="1">
      <c r="A47" s="48" t="s">
        <v>10</v>
      </c>
      <c r="B47" s="48"/>
      <c r="C47" s="48"/>
      <c r="D47" s="48"/>
      <c r="E47" s="48"/>
      <c r="F47" s="48"/>
      <c r="G47" s="48"/>
      <c r="H47" s="48"/>
      <c r="I47" s="48"/>
      <c r="J47" s="48"/>
      <c r="K47" s="1"/>
    </row>
    <row r="48" spans="1:17">
      <c r="A48" s="1"/>
      <c r="B48" s="1"/>
      <c r="C48" s="1"/>
      <c r="D48" s="1"/>
      <c r="E48" s="1"/>
      <c r="F48" s="6"/>
      <c r="G48" s="6"/>
      <c r="H48" s="6"/>
      <c r="I48" s="6"/>
      <c r="J48" s="1"/>
      <c r="K48" s="1"/>
    </row>
  </sheetData>
  <mergeCells count="38">
    <mergeCell ref="A31:A38"/>
    <mergeCell ref="B31:J31"/>
    <mergeCell ref="B32:J32"/>
    <mergeCell ref="A47:J47"/>
    <mergeCell ref="B25:B30"/>
    <mergeCell ref="C25:C30"/>
    <mergeCell ref="D26:J26"/>
    <mergeCell ref="B33:B38"/>
    <mergeCell ref="C33:C38"/>
    <mergeCell ref="D34:J34"/>
    <mergeCell ref="B46:J46"/>
    <mergeCell ref="A23:A30"/>
    <mergeCell ref="B23:J23"/>
    <mergeCell ref="B24:J24"/>
    <mergeCell ref="A39:A44"/>
    <mergeCell ref="D40:J40"/>
    <mergeCell ref="A7:A14"/>
    <mergeCell ref="A15:A22"/>
    <mergeCell ref="D10:J10"/>
    <mergeCell ref="B9:B14"/>
    <mergeCell ref="C9:C14"/>
    <mergeCell ref="B16:J16"/>
    <mergeCell ref="D1:J1"/>
    <mergeCell ref="B39:B44"/>
    <mergeCell ref="C39:C44"/>
    <mergeCell ref="B17:B22"/>
    <mergeCell ref="C17:C22"/>
    <mergeCell ref="D18:J18"/>
    <mergeCell ref="A2:J2"/>
    <mergeCell ref="A3:J3"/>
    <mergeCell ref="B7:J7"/>
    <mergeCell ref="B8:J8"/>
    <mergeCell ref="B15:J15"/>
    <mergeCell ref="E4:J4"/>
    <mergeCell ref="A4:A5"/>
    <mergeCell ref="B4:B5"/>
    <mergeCell ref="C4:C5"/>
    <mergeCell ref="D4:D5"/>
  </mergeCells>
  <pageMargins left="0.78740157480314965" right="0.39370078740157483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2019-10-30T16:41:22Z</cp:lastPrinted>
  <dcterms:created xsi:type="dcterms:W3CDTF">2016-05-30T06:12:37Z</dcterms:created>
  <dcterms:modified xsi:type="dcterms:W3CDTF">2019-10-30T16:42:18Z</dcterms:modified>
</cp:coreProperties>
</file>