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20" windowWidth="15570" windowHeight="937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Лист1!$3:$5</definedName>
  </definedNames>
  <calcPr calcId="144525" calcOnSave="0"/>
</workbook>
</file>

<file path=xl/calcChain.xml><?xml version="1.0" encoding="utf-8"?>
<calcChain xmlns="http://schemas.openxmlformats.org/spreadsheetml/2006/main">
  <c r="F19" i="1" l="1"/>
  <c r="G25" i="1" l="1"/>
  <c r="H25" i="1"/>
  <c r="I25" i="1"/>
  <c r="J25" i="1"/>
  <c r="G54" i="1"/>
  <c r="H54" i="1"/>
  <c r="I54" i="1"/>
  <c r="J54" i="1"/>
  <c r="G53" i="1"/>
  <c r="H53" i="1"/>
  <c r="I53" i="1"/>
  <c r="J53" i="1"/>
  <c r="F53" i="1"/>
  <c r="F54" i="1"/>
  <c r="G9" i="1" l="1"/>
  <c r="G51" i="1" s="1"/>
  <c r="H9" i="1"/>
  <c r="H51" i="1" s="1"/>
  <c r="I9" i="1"/>
  <c r="I51" i="1" s="1"/>
  <c r="J9" i="1"/>
  <c r="J51" i="1" s="1"/>
  <c r="G10" i="1"/>
  <c r="G52" i="1" s="1"/>
  <c r="H10" i="1"/>
  <c r="H52" i="1" s="1"/>
  <c r="I10" i="1"/>
  <c r="I52" i="1" s="1"/>
  <c r="J10" i="1"/>
  <c r="J52" i="1" s="1"/>
  <c r="F9" i="1"/>
  <c r="F51" i="1" s="1"/>
  <c r="J31" i="1" l="1"/>
  <c r="I31" i="1"/>
  <c r="H31" i="1"/>
  <c r="G31" i="1"/>
  <c r="E33" i="1"/>
  <c r="E30" i="1" l="1"/>
  <c r="E29" i="1"/>
  <c r="F28" i="1"/>
  <c r="F25" i="1" s="1"/>
  <c r="E28" i="1"/>
  <c r="E27" i="1"/>
  <c r="E25" i="1" l="1"/>
  <c r="G19" i="1"/>
  <c r="H19" i="1"/>
  <c r="I19" i="1"/>
  <c r="J19" i="1"/>
  <c r="E21" i="1"/>
  <c r="E24" i="1"/>
  <c r="E23" i="1"/>
  <c r="E18" i="1"/>
  <c r="E17" i="1"/>
  <c r="F13" i="1"/>
  <c r="E15" i="1"/>
  <c r="J13" i="1"/>
  <c r="I13" i="1"/>
  <c r="H13" i="1"/>
  <c r="G13" i="1"/>
  <c r="F31" i="1"/>
  <c r="E12" i="1"/>
  <c r="E11" i="1"/>
  <c r="E16" i="1" l="1"/>
  <c r="E13" i="1" s="1"/>
  <c r="F10" i="1"/>
  <c r="F52" i="1" s="1"/>
  <c r="E51" i="1"/>
  <c r="G7" i="1"/>
  <c r="E9" i="1"/>
  <c r="I7" i="1"/>
  <c r="E22" i="1"/>
  <c r="E19" i="1" s="1"/>
  <c r="J7" i="1"/>
  <c r="H7" i="1"/>
  <c r="E10" i="1" l="1"/>
  <c r="E7" i="1" s="1"/>
  <c r="E52" i="1"/>
  <c r="F7" i="1"/>
  <c r="I49" i="1" l="1"/>
  <c r="F49" i="1" l="1"/>
  <c r="G49" i="1"/>
  <c r="E54" i="1"/>
  <c r="J40" i="1" l="1"/>
  <c r="J39" i="1"/>
  <c r="J43" i="1"/>
  <c r="E46" i="1"/>
  <c r="E47" i="1"/>
  <c r="E48" i="1"/>
  <c r="E45" i="1"/>
  <c r="H43" i="1"/>
  <c r="E43" i="1" s="1"/>
  <c r="H41" i="1"/>
  <c r="H40" i="1"/>
  <c r="H39" i="1"/>
  <c r="G37" i="1"/>
  <c r="F37" i="1"/>
  <c r="E42" i="1"/>
  <c r="E35" i="1"/>
  <c r="E36" i="1"/>
  <c r="E31" i="1" l="1"/>
  <c r="J37" i="1"/>
  <c r="E41" i="1"/>
  <c r="E40" i="1"/>
  <c r="H37" i="1"/>
  <c r="E39" i="1"/>
  <c r="J49" i="1" l="1"/>
  <c r="E53" i="1"/>
  <c r="E37" i="1"/>
  <c r="B32" i="2"/>
  <c r="B28" i="2" l="1"/>
  <c r="C23" i="2" l="1"/>
  <c r="D17" i="2"/>
  <c r="D14" i="2"/>
  <c r="B18" i="2"/>
  <c r="B19" i="2" s="1"/>
  <c r="B13" i="2"/>
  <c r="B7" i="2"/>
  <c r="B9" i="2"/>
  <c r="B8" i="2"/>
  <c r="H49" i="1" l="1"/>
  <c r="E49" i="1" l="1"/>
</calcChain>
</file>

<file path=xl/sharedStrings.xml><?xml version="1.0" encoding="utf-8"?>
<sst xmlns="http://schemas.openxmlformats.org/spreadsheetml/2006/main" count="119" uniqueCount="52">
  <si>
    <t>№№ п/п</t>
  </si>
  <si>
    <t>Цель, задачи, основные мероприятия</t>
  </si>
  <si>
    <t>Срок выполнения (квартал, год)</t>
  </si>
  <si>
    <t>Объемы финансирования, тыс. рублей</t>
  </si>
  <si>
    <t>Всего</t>
  </si>
  <si>
    <t>Показатели (индикаторы) результативности выполнения основных мероприятий</t>
  </si>
  <si>
    <t>Наименование, ед. измерения</t>
  </si>
  <si>
    <t>Всего:</t>
  </si>
  <si>
    <t>в т.ч.:</t>
  </si>
  <si>
    <t>МБ</t>
  </si>
  <si>
    <t>ОБ</t>
  </si>
  <si>
    <t>ФБ</t>
  </si>
  <si>
    <t>ВБС</t>
  </si>
  <si>
    <t>__________</t>
  </si>
  <si>
    <t>год</t>
  </si>
  <si>
    <t>________________</t>
  </si>
  <si>
    <r>
      <t>Исполнители, перечень организаций, участвующих в реализации основных мероприятий</t>
    </r>
    <r>
      <rPr>
        <sz val="10"/>
        <color theme="1"/>
        <rFont val="Calibri"/>
        <family val="2"/>
        <charset val="204"/>
      </rPr>
      <t>²</t>
    </r>
  </si>
  <si>
    <r>
      <t>Источники финансирования</t>
    </r>
    <r>
      <rPr>
        <sz val="10"/>
        <color theme="1"/>
        <rFont val="Calibri"/>
        <family val="2"/>
        <charset val="204"/>
      </rPr>
      <t>¹</t>
    </r>
  </si>
  <si>
    <t>¹ При указании источников финансирования необходимо использовать следующие сокращения: МБ - бюджет муниципального образования Ловозерский район; ОБ - областной бюджет; ФБ - федеральный бюджет; ВБС - внебюджетные средства.</t>
  </si>
  <si>
    <t>² В случае, если организация определяется на основании конкурсных процедур, в графе указывается конкурсный отбор.</t>
  </si>
  <si>
    <t xml:space="preserve"> ремонт инженерных коммуникаций</t>
  </si>
  <si>
    <t>ТС</t>
  </si>
  <si>
    <t>ДГ</t>
  </si>
  <si>
    <t>%</t>
  </si>
  <si>
    <t>стройконтр.</t>
  </si>
  <si>
    <t>1 вар.</t>
  </si>
  <si>
    <t>2 вар.</t>
  </si>
  <si>
    <t>всегодолжно прибавится по программе</t>
  </si>
  <si>
    <t>2020 год</t>
  </si>
  <si>
    <t>2021 год</t>
  </si>
  <si>
    <t>2022 год</t>
  </si>
  <si>
    <t>2023 год</t>
  </si>
  <si>
    <t xml:space="preserve"> ремонт участка водопровода </t>
  </si>
  <si>
    <t>2024 год</t>
  </si>
  <si>
    <t>Ремонт инженерных коммуникаций</t>
  </si>
  <si>
    <t>конкурсный отбор</t>
  </si>
  <si>
    <t>протяженность отремонтированных сетей, м</t>
  </si>
  <si>
    <t>Количество отремонтированных объектов, ед.</t>
  </si>
  <si>
    <t>Количество разработанных проектов , ед.</t>
  </si>
  <si>
    <t>Разработка проектно-сметной документации по реконструкции линиий электропередач  в отдаленных селах Ловозерского района (с.Краснощелье, с.Каневка, с.Сосновка)</t>
  </si>
  <si>
    <t>Реконструкция линий электропередач в отдаленных селах Ловозерского района (с.Краснощелье, с.Каневка, с.Сосновка)</t>
  </si>
  <si>
    <t>Строительный контроль</t>
  </si>
  <si>
    <t>Количество контролируемых объектов, ед.</t>
  </si>
  <si>
    <t>1.1.</t>
  </si>
  <si>
    <t>1.2.</t>
  </si>
  <si>
    <t>1.3.</t>
  </si>
  <si>
    <t>1.4.</t>
  </si>
  <si>
    <t>Всего по Подпрограмме 1</t>
  </si>
  <si>
    <t>3. Перечень программных мероприятий Подпрограммы 1 "Энергосбережение и повышение энергетической эффективности жилищно-коммунальной инфраструктуры 
муниципального образования сельское поселение Ловозеро Ловозерского района"</t>
  </si>
  <si>
    <t>Цель: повышение энергетической эффективности при потреблении энергетических ресурсов жилищным фондом муниципального образования сельское поселение Ловозеро Ловозерского района</t>
  </si>
  <si>
    <t>Ремонт участков инженерных сетей в с. Ловозеро</t>
  </si>
  <si>
    <t>Приложение  № 1
к постановлению администрации 
Ловозерского района
от 28 октября 2019 г. № 567-ПГ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</si>
</sst>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0"/>
    <numFmt numFmtId="166" formatCode="000000"/>
  </numFmts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5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1" xfId="0" applyFont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/>
    <xf numFmtId="0" fontId="0" fillId="0" borderId="0" xfId="0" applyBorder="1" applyAlignment="1">
      <alignment horizontal="right" vertical="top"/>
    </xf>
    <xf numFmtId="2" fontId="1" fillId="0" borderId="1" xfId="0" applyNumberFormat="1" applyFont="1" applyBorder="1" applyAlignment="1">
      <alignment horizontal="center" vertical="center"/>
    </xf>
    <xf numFmtId="2" fontId="1" fillId="0" borderId="0" xfId="0" applyNumberFormat="1" applyFont="1"/>
    <xf numFmtId="2" fontId="1" fillId="0" borderId="0" xfId="0" applyNumberFormat="1" applyFont="1" applyAlignment="1"/>
    <xf numFmtId="2" fontId="0" fillId="0" borderId="0" xfId="0" applyNumberFormat="1"/>
    <xf numFmtId="164" fontId="1" fillId="0" borderId="1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/>
    <xf numFmtId="2" fontId="0" fillId="0" borderId="1" xfId="0" applyNumberFormat="1" applyBorder="1"/>
    <xf numFmtId="0" fontId="6" fillId="0" borderId="0" xfId="0" applyFont="1"/>
    <xf numFmtId="0" fontId="0" fillId="0" borderId="1" xfId="0" applyFont="1" applyBorder="1"/>
    <xf numFmtId="0" fontId="0" fillId="0" borderId="1" xfId="0" applyFont="1" applyBorder="1" applyAlignment="1">
      <alignment horizontal="right"/>
    </xf>
    <xf numFmtId="0" fontId="6" fillId="0" borderId="1" xfId="0" applyFont="1" applyBorder="1"/>
    <xf numFmtId="2" fontId="0" fillId="0" borderId="1" xfId="0" applyNumberFormat="1" applyFont="1" applyBorder="1"/>
    <xf numFmtId="2" fontId="6" fillId="0" borderId="0" xfId="0" applyNumberFormat="1" applyFont="1"/>
    <xf numFmtId="2" fontId="6" fillId="0" borderId="1" xfId="0" applyNumberFormat="1" applyFont="1" applyBorder="1"/>
    <xf numFmtId="2" fontId="0" fillId="0" borderId="2" xfId="0" applyNumberFormat="1" applyBorder="1"/>
    <xf numFmtId="2" fontId="0" fillId="0" borderId="4" xfId="0" applyNumberFormat="1" applyBorder="1"/>
    <xf numFmtId="165" fontId="4" fillId="0" borderId="1" xfId="0" applyNumberFormat="1" applyFont="1" applyFill="1" applyBorder="1"/>
    <xf numFmtId="165" fontId="4" fillId="0" borderId="1" xfId="0" applyNumberFormat="1" applyFont="1" applyFill="1" applyBorder="1" applyAlignment="1">
      <alignment horizontal="center"/>
    </xf>
    <xf numFmtId="165" fontId="4" fillId="0" borderId="5" xfId="0" applyNumberFormat="1" applyFont="1" applyFill="1" applyBorder="1" applyAlignment="1">
      <alignment horizontal="center"/>
    </xf>
    <xf numFmtId="165" fontId="4" fillId="0" borderId="1" xfId="0" applyNumberFormat="1" applyFont="1" applyBorder="1"/>
    <xf numFmtId="165" fontId="4" fillId="2" borderId="1" xfId="0" applyNumberFormat="1" applyFont="1" applyFill="1" applyBorder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165" fontId="4" fillId="0" borderId="5" xfId="0" applyNumberFormat="1" applyFont="1" applyBorder="1" applyAlignment="1">
      <alignment horizontal="center"/>
    </xf>
    <xf numFmtId="165" fontId="1" fillId="0" borderId="0" xfId="0" applyNumberFormat="1" applyFont="1"/>
    <xf numFmtId="165" fontId="0" fillId="0" borderId="0" xfId="0" applyNumberFormat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65" fontId="4" fillId="0" borderId="10" xfId="0" applyNumberFormat="1" applyFont="1" applyFill="1" applyBorder="1" applyAlignment="1">
      <alignment horizontal="left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vertical="top"/>
    </xf>
    <xf numFmtId="165" fontId="8" fillId="0" borderId="1" xfId="0" applyNumberFormat="1" applyFont="1" applyBorder="1"/>
    <xf numFmtId="165" fontId="8" fillId="0" borderId="1" xfId="0" applyNumberFormat="1" applyFont="1" applyBorder="1" applyAlignment="1">
      <alignment horizontal="center"/>
    </xf>
    <xf numFmtId="0" fontId="3" fillId="0" borderId="1" xfId="0" applyFont="1" applyBorder="1"/>
    <xf numFmtId="165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3" fillId="0" borderId="5" xfId="0" applyNumberFormat="1" applyFont="1" applyBorder="1" applyAlignment="1">
      <alignment horizontal="center"/>
    </xf>
    <xf numFmtId="165" fontId="4" fillId="0" borderId="2" xfId="0" applyNumberFormat="1" applyFont="1" applyBorder="1"/>
    <xf numFmtId="165" fontId="4" fillId="0" borderId="2" xfId="0" applyNumberFormat="1" applyFont="1" applyBorder="1" applyAlignment="1">
      <alignment horizontal="center"/>
    </xf>
    <xf numFmtId="165" fontId="4" fillId="0" borderId="8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0" fontId="3" fillId="0" borderId="14" xfId="0" applyFont="1" applyBorder="1"/>
    <xf numFmtId="165" fontId="3" fillId="0" borderId="14" xfId="0" applyNumberFormat="1" applyFont="1" applyBorder="1" applyAlignment="1">
      <alignment horizontal="center"/>
    </xf>
    <xf numFmtId="165" fontId="3" fillId="0" borderId="15" xfId="0" applyNumberFormat="1" applyFont="1" applyBorder="1" applyAlignment="1">
      <alignment horizontal="center"/>
    </xf>
    <xf numFmtId="0" fontId="3" fillId="0" borderId="21" xfId="0" applyFont="1" applyBorder="1" applyAlignment="1">
      <alignment horizontal="left" vertical="center"/>
    </xf>
    <xf numFmtId="164" fontId="3" fillId="0" borderId="21" xfId="0" applyNumberFormat="1" applyFont="1" applyBorder="1" applyAlignment="1">
      <alignment horizontal="center" vertical="center"/>
    </xf>
    <xf numFmtId="164" fontId="3" fillId="0" borderId="22" xfId="0" applyNumberFormat="1" applyFont="1" applyBorder="1" applyAlignment="1">
      <alignment horizontal="center" vertical="center"/>
    </xf>
    <xf numFmtId="0" fontId="1" fillId="0" borderId="14" xfId="0" applyFont="1" applyBorder="1"/>
    <xf numFmtId="165" fontId="1" fillId="0" borderId="14" xfId="0" applyNumberFormat="1" applyFont="1" applyBorder="1" applyAlignment="1">
      <alignment horizontal="center"/>
    </xf>
    <xf numFmtId="164" fontId="1" fillId="0" borderId="14" xfId="0" applyNumberFormat="1" applyFont="1" applyBorder="1" applyAlignment="1">
      <alignment horizontal="center"/>
    </xf>
    <xf numFmtId="164" fontId="1" fillId="0" borderId="15" xfId="0" applyNumberFormat="1" applyFont="1" applyBorder="1" applyAlignment="1">
      <alignment horizontal="center"/>
    </xf>
    <xf numFmtId="0" fontId="1" fillId="0" borderId="21" xfId="0" applyFont="1" applyBorder="1" applyAlignment="1">
      <alignment horizontal="left" vertical="center"/>
    </xf>
    <xf numFmtId="164" fontId="1" fillId="0" borderId="21" xfId="0" applyNumberFormat="1" applyFont="1" applyBorder="1" applyAlignment="1">
      <alignment horizontal="center" vertical="center"/>
    </xf>
    <xf numFmtId="164" fontId="1" fillId="0" borderId="22" xfId="0" applyNumberFormat="1" applyFont="1" applyBorder="1" applyAlignment="1">
      <alignment horizontal="center" vertical="center"/>
    </xf>
    <xf numFmtId="165" fontId="4" fillId="0" borderId="4" xfId="0" applyNumberFormat="1" applyFont="1" applyFill="1" applyBorder="1"/>
    <xf numFmtId="165" fontId="4" fillId="0" borderId="4" xfId="0" applyNumberFormat="1" applyFont="1" applyFill="1" applyBorder="1" applyAlignment="1">
      <alignment horizontal="center"/>
    </xf>
    <xf numFmtId="165" fontId="4" fillId="0" borderId="11" xfId="0" applyNumberFormat="1" applyFont="1" applyFill="1" applyBorder="1" applyAlignment="1">
      <alignment horizontal="center"/>
    </xf>
    <xf numFmtId="165" fontId="8" fillId="0" borderId="14" xfId="0" applyNumberFormat="1" applyFont="1" applyBorder="1"/>
    <xf numFmtId="165" fontId="8" fillId="2" borderId="14" xfId="0" applyNumberFormat="1" applyFont="1" applyFill="1" applyBorder="1" applyAlignment="1">
      <alignment horizontal="center"/>
    </xf>
    <xf numFmtId="165" fontId="8" fillId="0" borderId="14" xfId="0" applyNumberFormat="1" applyFont="1" applyBorder="1" applyAlignment="1">
      <alignment horizontal="center"/>
    </xf>
    <xf numFmtId="165" fontId="8" fillId="0" borderId="21" xfId="0" applyNumberFormat="1" applyFont="1" applyBorder="1"/>
    <xf numFmtId="165" fontId="8" fillId="0" borderId="21" xfId="0" applyNumberFormat="1" applyFont="1" applyBorder="1" applyAlignment="1">
      <alignment horizontal="center"/>
    </xf>
    <xf numFmtId="165" fontId="1" fillId="0" borderId="13" xfId="0" applyNumberFormat="1" applyFont="1" applyBorder="1" applyAlignment="1"/>
    <xf numFmtId="165" fontId="1" fillId="0" borderId="3" xfId="0" applyNumberFormat="1" applyFont="1" applyBorder="1" applyAlignment="1"/>
    <xf numFmtId="165" fontId="1" fillId="0" borderId="4" xfId="0" applyNumberFormat="1" applyFont="1" applyBorder="1" applyAlignment="1"/>
    <xf numFmtId="165" fontId="1" fillId="0" borderId="2" xfId="0" applyNumberFormat="1" applyFont="1" applyBorder="1" applyAlignment="1"/>
    <xf numFmtId="165" fontId="1" fillId="0" borderId="20" xfId="0" applyNumberFormat="1" applyFont="1" applyBorder="1" applyAlignment="1"/>
    <xf numFmtId="0" fontId="1" fillId="0" borderId="29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1" fontId="1" fillId="0" borderId="21" xfId="0" applyNumberFormat="1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165" fontId="1" fillId="0" borderId="15" xfId="0" applyNumberFormat="1" applyFont="1" applyBorder="1" applyAlignment="1">
      <alignment horizontal="center"/>
    </xf>
    <xf numFmtId="165" fontId="1" fillId="0" borderId="0" xfId="0" applyNumberFormat="1" applyFont="1" applyAlignment="1">
      <alignment horizontal="left" wrapText="1"/>
    </xf>
    <xf numFmtId="0" fontId="1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165" fontId="4" fillId="0" borderId="5" xfId="0" applyNumberFormat="1" applyFont="1" applyBorder="1" applyAlignment="1">
      <alignment horizontal="left"/>
    </xf>
    <xf numFmtId="165" fontId="4" fillId="0" borderId="6" xfId="0" applyNumberFormat="1" applyFont="1" applyBorder="1" applyAlignment="1">
      <alignment horizontal="left"/>
    </xf>
    <xf numFmtId="165" fontId="4" fillId="0" borderId="7" xfId="0" applyNumberFormat="1" applyFont="1" applyBorder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5" fontId="1" fillId="0" borderId="13" xfId="0" applyNumberFormat="1" applyFont="1" applyBorder="1" applyAlignment="1">
      <alignment horizontal="center" vertical="top" wrapText="1"/>
    </xf>
    <xf numFmtId="165" fontId="1" fillId="0" borderId="3" xfId="0" applyNumberFormat="1" applyFont="1" applyBorder="1" applyAlignment="1">
      <alignment horizontal="center" vertical="top" wrapText="1"/>
    </xf>
    <xf numFmtId="165" fontId="1" fillId="0" borderId="20" xfId="0" applyNumberFormat="1" applyFont="1" applyBorder="1" applyAlignment="1">
      <alignment horizontal="center" vertical="top" wrapText="1"/>
    </xf>
    <xf numFmtId="0" fontId="1" fillId="0" borderId="25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1" fillId="0" borderId="24" xfId="0" applyFont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165" fontId="4" fillId="0" borderId="5" xfId="0" applyNumberFormat="1" applyFont="1" applyFill="1" applyBorder="1" applyAlignment="1">
      <alignment horizontal="left"/>
    </xf>
    <xf numFmtId="165" fontId="4" fillId="0" borderId="6" xfId="0" applyNumberFormat="1" applyFont="1" applyFill="1" applyBorder="1" applyAlignment="1">
      <alignment horizontal="left"/>
    </xf>
    <xf numFmtId="165" fontId="4" fillId="0" borderId="7" xfId="0" applyNumberFormat="1" applyFont="1" applyFill="1" applyBorder="1" applyAlignment="1">
      <alignment horizontal="left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top" wrapText="1"/>
    </xf>
    <xf numFmtId="0" fontId="3" fillId="0" borderId="18" xfId="0" applyFont="1" applyBorder="1" applyAlignment="1">
      <alignment horizontal="center" vertical="top" wrapText="1"/>
    </xf>
    <xf numFmtId="0" fontId="3" fillId="0" borderId="2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7" fillId="0" borderId="1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6" fontId="1" fillId="0" borderId="12" xfId="0" applyNumberFormat="1" applyFont="1" applyBorder="1" applyAlignment="1">
      <alignment horizontal="center" vertical="center"/>
    </xf>
    <xf numFmtId="166" fontId="1" fillId="0" borderId="17" xfId="0" applyNumberFormat="1" applyFont="1" applyBorder="1" applyAlignment="1">
      <alignment horizontal="center" vertical="center"/>
    </xf>
    <xf numFmtId="166" fontId="1" fillId="0" borderId="19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right" vertical="top" wrapText="1"/>
    </xf>
    <xf numFmtId="0" fontId="5" fillId="0" borderId="0" xfId="0" applyFont="1" applyBorder="1" applyAlignment="1">
      <alignment horizontal="right" vertical="top"/>
    </xf>
    <xf numFmtId="0" fontId="7" fillId="0" borderId="21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left"/>
    </xf>
    <xf numFmtId="0" fontId="1" fillId="0" borderId="34" xfId="0" applyFont="1" applyBorder="1" applyAlignment="1">
      <alignment horizontal="left"/>
    </xf>
    <xf numFmtId="0" fontId="1" fillId="0" borderId="35" xfId="0" applyFont="1" applyBorder="1" applyAlignment="1">
      <alignment horizontal="left"/>
    </xf>
    <xf numFmtId="0" fontId="1" fillId="0" borderId="12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165" fontId="1" fillId="0" borderId="13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" fillId="0" borderId="20" xfId="0" applyNumberFormat="1" applyFont="1" applyBorder="1" applyAlignment="1">
      <alignment horizontal="center"/>
    </xf>
    <xf numFmtId="165" fontId="1" fillId="0" borderId="16" xfId="0" applyNumberFormat="1" applyFont="1" applyBorder="1" applyAlignment="1">
      <alignment horizontal="center"/>
    </xf>
    <xf numFmtId="165" fontId="1" fillId="0" borderId="18" xfId="0" applyNumberFormat="1" applyFont="1" applyBorder="1" applyAlignment="1">
      <alignment horizontal="center"/>
    </xf>
    <xf numFmtId="165" fontId="1" fillId="0" borderId="24" xfId="0" applyNumberFormat="1" applyFont="1" applyBorder="1" applyAlignment="1">
      <alignment horizontal="center"/>
    </xf>
    <xf numFmtId="0" fontId="4" fillId="2" borderId="1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4"/>
  <sheetViews>
    <sheetView tabSelected="1" showWhiteSpace="0" zoomScalePageLayoutView="80" workbookViewId="0">
      <selection activeCell="A2" sqref="A2:Q2"/>
    </sheetView>
  </sheetViews>
  <sheetFormatPr defaultRowHeight="15" x14ac:dyDescent="0.25"/>
  <cols>
    <col min="1" max="1" width="4.140625" customWidth="1"/>
    <col min="2" max="2" width="23.140625" customWidth="1"/>
    <col min="3" max="3" width="10.5703125" customWidth="1"/>
    <col min="4" max="4" width="12.140625" customWidth="1"/>
    <col min="5" max="5" width="10.28515625" customWidth="1"/>
    <col min="6" max="6" width="10.28515625" style="13" customWidth="1"/>
    <col min="7" max="7" width="10.7109375" customWidth="1"/>
    <col min="8" max="8" width="10.42578125" customWidth="1"/>
    <col min="9" max="9" width="9.140625" customWidth="1"/>
    <col min="10" max="10" width="9.42578125" customWidth="1"/>
    <col min="11" max="11" width="13.85546875" customWidth="1"/>
    <col min="12" max="12" width="6.85546875" customWidth="1"/>
    <col min="13" max="13" width="6.7109375" customWidth="1"/>
    <col min="14" max="15" width="6.5703125" customWidth="1"/>
    <col min="16" max="16" width="6.28515625" customWidth="1"/>
    <col min="17" max="17" width="21.7109375" customWidth="1"/>
    <col min="20" max="20" width="11.5703125" bestFit="1" customWidth="1"/>
  </cols>
  <sheetData>
    <row r="1" spans="1:19" s="9" customFormat="1" ht="65.25" customHeight="1" x14ac:dyDescent="0.25">
      <c r="A1" s="50"/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167" t="s">
        <v>51</v>
      </c>
      <c r="O1" s="168"/>
      <c r="P1" s="168"/>
      <c r="Q1" s="168"/>
    </row>
    <row r="2" spans="1:19" ht="42" customHeight="1" thickBot="1" x14ac:dyDescent="0.3">
      <c r="A2" s="113" t="s">
        <v>48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"/>
    </row>
    <row r="3" spans="1:19" ht="27.75" customHeight="1" x14ac:dyDescent="0.25">
      <c r="A3" s="109" t="s">
        <v>0</v>
      </c>
      <c r="B3" s="111" t="s">
        <v>1</v>
      </c>
      <c r="C3" s="111" t="s">
        <v>2</v>
      </c>
      <c r="D3" s="111" t="s">
        <v>17</v>
      </c>
      <c r="E3" s="119" t="s">
        <v>3</v>
      </c>
      <c r="F3" s="120"/>
      <c r="G3" s="120"/>
      <c r="H3" s="120"/>
      <c r="I3" s="120"/>
      <c r="J3" s="121"/>
      <c r="K3" s="116" t="s">
        <v>5</v>
      </c>
      <c r="L3" s="117"/>
      <c r="M3" s="117"/>
      <c r="N3" s="117"/>
      <c r="O3" s="117"/>
      <c r="P3" s="118"/>
      <c r="Q3" s="114" t="s">
        <v>16</v>
      </c>
      <c r="R3" s="1"/>
    </row>
    <row r="4" spans="1:19" ht="51" customHeight="1" x14ac:dyDescent="0.25">
      <c r="A4" s="110"/>
      <c r="B4" s="112"/>
      <c r="C4" s="112"/>
      <c r="D4" s="112"/>
      <c r="E4" s="46" t="s">
        <v>4</v>
      </c>
      <c r="F4" s="10" t="s">
        <v>28</v>
      </c>
      <c r="G4" s="46" t="s">
        <v>29</v>
      </c>
      <c r="H4" s="46" t="s">
        <v>30</v>
      </c>
      <c r="I4" s="46" t="s">
        <v>31</v>
      </c>
      <c r="J4" s="46" t="s">
        <v>33</v>
      </c>
      <c r="K4" s="49" t="s">
        <v>6</v>
      </c>
      <c r="L4" s="49" t="s">
        <v>28</v>
      </c>
      <c r="M4" s="49" t="s">
        <v>29</v>
      </c>
      <c r="N4" s="49" t="s">
        <v>30</v>
      </c>
      <c r="O4" s="49" t="s">
        <v>31</v>
      </c>
      <c r="P4" s="49" t="s">
        <v>33</v>
      </c>
      <c r="Q4" s="115"/>
      <c r="R4" s="2"/>
      <c r="S4" s="3"/>
    </row>
    <row r="5" spans="1:19" ht="14.25" customHeight="1" thickBot="1" x14ac:dyDescent="0.3">
      <c r="A5" s="88">
        <v>1</v>
      </c>
      <c r="B5" s="89">
        <v>2</v>
      </c>
      <c r="C5" s="89">
        <v>3</v>
      </c>
      <c r="D5" s="89">
        <v>4</v>
      </c>
      <c r="E5" s="89">
        <v>5</v>
      </c>
      <c r="F5" s="90">
        <v>6</v>
      </c>
      <c r="G5" s="89">
        <v>7</v>
      </c>
      <c r="H5" s="89">
        <v>8</v>
      </c>
      <c r="I5" s="89">
        <v>9</v>
      </c>
      <c r="J5" s="89">
        <v>10</v>
      </c>
      <c r="K5" s="89">
        <v>11</v>
      </c>
      <c r="L5" s="89">
        <v>12</v>
      </c>
      <c r="M5" s="89">
        <v>13</v>
      </c>
      <c r="N5" s="89">
        <v>14</v>
      </c>
      <c r="O5" s="89">
        <v>15</v>
      </c>
      <c r="P5" s="89">
        <v>16</v>
      </c>
      <c r="Q5" s="91">
        <v>17</v>
      </c>
      <c r="R5" s="1"/>
    </row>
    <row r="6" spans="1:19" ht="14.25" customHeight="1" thickBot="1" x14ac:dyDescent="0.3">
      <c r="A6" s="92"/>
      <c r="B6" s="170" t="s">
        <v>49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  <c r="P6" s="171"/>
      <c r="Q6" s="172"/>
      <c r="R6" s="1"/>
    </row>
    <row r="7" spans="1:19" ht="22.5" customHeight="1" x14ac:dyDescent="0.25">
      <c r="A7" s="138">
        <v>1</v>
      </c>
      <c r="B7" s="141" t="s">
        <v>34</v>
      </c>
      <c r="C7" s="144" t="s">
        <v>14</v>
      </c>
      <c r="D7" s="62" t="s">
        <v>7</v>
      </c>
      <c r="E7" s="63">
        <f>SUM(E8:E12)</f>
        <v>8205.1014400000004</v>
      </c>
      <c r="F7" s="63">
        <f>SUM(F8:F12)</f>
        <v>3351.70048</v>
      </c>
      <c r="G7" s="63">
        <f>SUM(G8:G12)</f>
        <v>2401.70048</v>
      </c>
      <c r="H7" s="64">
        <f>SUM(H8:H12)</f>
        <v>2401.70048</v>
      </c>
      <c r="I7" s="64">
        <f>I9+I10+I11+I12</f>
        <v>50</v>
      </c>
      <c r="J7" s="64">
        <f>SUM(J8:J12)</f>
        <v>0</v>
      </c>
      <c r="K7" s="153" t="s">
        <v>36</v>
      </c>
      <c r="L7" s="153">
        <v>65</v>
      </c>
      <c r="M7" s="153">
        <v>13513</v>
      </c>
      <c r="N7" s="153">
        <v>1745</v>
      </c>
      <c r="O7" s="153">
        <v>1523</v>
      </c>
      <c r="P7" s="153">
        <v>0</v>
      </c>
      <c r="Q7" s="147" t="s">
        <v>35</v>
      </c>
      <c r="R7" s="1"/>
    </row>
    <row r="8" spans="1:19" ht="15" customHeight="1" x14ac:dyDescent="0.25">
      <c r="A8" s="139"/>
      <c r="B8" s="142"/>
      <c r="C8" s="145"/>
      <c r="D8" s="150" t="s">
        <v>8</v>
      </c>
      <c r="E8" s="151"/>
      <c r="F8" s="151"/>
      <c r="G8" s="151"/>
      <c r="H8" s="151"/>
      <c r="I8" s="151"/>
      <c r="J8" s="152"/>
      <c r="K8" s="154"/>
      <c r="L8" s="154"/>
      <c r="M8" s="154"/>
      <c r="N8" s="154"/>
      <c r="O8" s="154"/>
      <c r="P8" s="154"/>
      <c r="Q8" s="148"/>
      <c r="R8" s="1"/>
    </row>
    <row r="9" spans="1:19" ht="15" customHeight="1" x14ac:dyDescent="0.25">
      <c r="A9" s="139"/>
      <c r="B9" s="142"/>
      <c r="C9" s="145"/>
      <c r="D9" s="54" t="s">
        <v>9</v>
      </c>
      <c r="E9" s="55">
        <f>F9+G9+H9+I9+J9</f>
        <v>2927.77</v>
      </c>
      <c r="F9" s="55">
        <f>F15+F21+F27+F33</f>
        <v>1592.59</v>
      </c>
      <c r="G9" s="55">
        <f t="shared" ref="G9:J9" si="0">G15+G21+G27+G33</f>
        <v>642.59</v>
      </c>
      <c r="H9" s="55">
        <f t="shared" si="0"/>
        <v>642.59</v>
      </c>
      <c r="I9" s="55">
        <f t="shared" si="0"/>
        <v>50</v>
      </c>
      <c r="J9" s="55">
        <f t="shared" si="0"/>
        <v>0</v>
      </c>
      <c r="K9" s="154"/>
      <c r="L9" s="154"/>
      <c r="M9" s="154"/>
      <c r="N9" s="154"/>
      <c r="O9" s="154"/>
      <c r="P9" s="154"/>
      <c r="Q9" s="148"/>
      <c r="R9" s="1"/>
    </row>
    <row r="10" spans="1:19" ht="16.5" customHeight="1" x14ac:dyDescent="0.25">
      <c r="A10" s="139"/>
      <c r="B10" s="142"/>
      <c r="C10" s="145"/>
      <c r="D10" s="54" t="s">
        <v>10</v>
      </c>
      <c r="E10" s="55">
        <f>F10+G10+H10+I10+J10</f>
        <v>5277.3314399999999</v>
      </c>
      <c r="F10" s="55">
        <f>F16+F22+F28+F34</f>
        <v>1759.1104800000001</v>
      </c>
      <c r="G10" s="55">
        <f t="shared" ref="G10:J10" si="1">G16+G22+G28+G34</f>
        <v>1759.1104800000001</v>
      </c>
      <c r="H10" s="55">
        <f t="shared" si="1"/>
        <v>1759.1104800000001</v>
      </c>
      <c r="I10" s="55">
        <f t="shared" si="1"/>
        <v>0</v>
      </c>
      <c r="J10" s="55">
        <f t="shared" si="1"/>
        <v>0</v>
      </c>
      <c r="K10" s="155" t="s">
        <v>37</v>
      </c>
      <c r="L10" s="154">
        <v>1</v>
      </c>
      <c r="M10" s="154">
        <v>2</v>
      </c>
      <c r="N10" s="154">
        <v>2</v>
      </c>
      <c r="O10" s="154">
        <v>1</v>
      </c>
      <c r="P10" s="154">
        <v>0</v>
      </c>
      <c r="Q10" s="148"/>
      <c r="R10" s="1"/>
    </row>
    <row r="11" spans="1:19" ht="15" customHeight="1" x14ac:dyDescent="0.25">
      <c r="A11" s="139"/>
      <c r="B11" s="142"/>
      <c r="C11" s="145"/>
      <c r="D11" s="54" t="s">
        <v>11</v>
      </c>
      <c r="E11" s="56">
        <f t="shared" ref="E11:E12" si="2">F11+G11+H11+J11</f>
        <v>0</v>
      </c>
      <c r="F11" s="56">
        <v>0</v>
      </c>
      <c r="G11" s="56">
        <v>0</v>
      </c>
      <c r="H11" s="57">
        <v>0</v>
      </c>
      <c r="I11" s="57">
        <v>0</v>
      </c>
      <c r="J11" s="56">
        <v>0</v>
      </c>
      <c r="K11" s="155"/>
      <c r="L11" s="154"/>
      <c r="M11" s="154"/>
      <c r="N11" s="154"/>
      <c r="O11" s="154"/>
      <c r="P11" s="154"/>
      <c r="Q11" s="148"/>
      <c r="R11" s="1"/>
    </row>
    <row r="12" spans="1:19" ht="18.75" customHeight="1" thickBot="1" x14ac:dyDescent="0.3">
      <c r="A12" s="140"/>
      <c r="B12" s="143"/>
      <c r="C12" s="146"/>
      <c r="D12" s="65" t="s">
        <v>12</v>
      </c>
      <c r="E12" s="66">
        <f t="shared" si="2"/>
        <v>0</v>
      </c>
      <c r="F12" s="66">
        <v>0</v>
      </c>
      <c r="G12" s="66">
        <v>0</v>
      </c>
      <c r="H12" s="67">
        <v>0</v>
      </c>
      <c r="I12" s="67">
        <v>0</v>
      </c>
      <c r="J12" s="66">
        <v>0</v>
      </c>
      <c r="K12" s="156"/>
      <c r="L12" s="169"/>
      <c r="M12" s="169"/>
      <c r="N12" s="169"/>
      <c r="O12" s="169"/>
      <c r="P12" s="169"/>
      <c r="Q12" s="149"/>
      <c r="R12" s="1"/>
    </row>
    <row r="13" spans="1:19" ht="18.75" customHeight="1" x14ac:dyDescent="0.25">
      <c r="A13" s="158" t="s">
        <v>43</v>
      </c>
      <c r="B13" s="161" t="s">
        <v>50</v>
      </c>
      <c r="C13" s="133" t="s">
        <v>14</v>
      </c>
      <c r="D13" s="68" t="s">
        <v>7</v>
      </c>
      <c r="E13" s="69">
        <f>SUM(E14:E18)</f>
        <v>5555.1014400000004</v>
      </c>
      <c r="F13" s="69">
        <f>SUM(F14:F18)</f>
        <v>1851.70048</v>
      </c>
      <c r="G13" s="69">
        <f>SUM(G14:G18)</f>
        <v>1851.70048</v>
      </c>
      <c r="H13" s="93">
        <f>SUM(H14:H18)</f>
        <v>1851.70048</v>
      </c>
      <c r="I13" s="71">
        <f>I15+I16+I17+I18</f>
        <v>0</v>
      </c>
      <c r="J13" s="71">
        <f>SUM(J14:J18)</f>
        <v>0</v>
      </c>
      <c r="K13" s="163" t="s">
        <v>36</v>
      </c>
      <c r="L13" s="163">
        <v>65</v>
      </c>
      <c r="M13" s="163">
        <v>20</v>
      </c>
      <c r="N13" s="163">
        <v>20</v>
      </c>
      <c r="O13" s="163">
        <v>0</v>
      </c>
      <c r="P13" s="163">
        <v>0</v>
      </c>
      <c r="Q13" s="128" t="s">
        <v>35</v>
      </c>
      <c r="R13" s="1"/>
    </row>
    <row r="14" spans="1:19" ht="15" customHeight="1" x14ac:dyDescent="0.25">
      <c r="A14" s="159"/>
      <c r="B14" s="105"/>
      <c r="C14" s="99"/>
      <c r="D14" s="123" t="s">
        <v>8</v>
      </c>
      <c r="E14" s="124"/>
      <c r="F14" s="124"/>
      <c r="G14" s="124"/>
      <c r="H14" s="124"/>
      <c r="I14" s="124"/>
      <c r="J14" s="125"/>
      <c r="K14" s="97"/>
      <c r="L14" s="97"/>
      <c r="M14" s="97"/>
      <c r="N14" s="97"/>
      <c r="O14" s="97"/>
      <c r="P14" s="97"/>
      <c r="Q14" s="129"/>
      <c r="R14" s="1"/>
    </row>
    <row r="15" spans="1:19" ht="15" customHeight="1" x14ac:dyDescent="0.25">
      <c r="A15" s="159"/>
      <c r="B15" s="105"/>
      <c r="C15" s="99"/>
      <c r="D15" s="4" t="s">
        <v>9</v>
      </c>
      <c r="E15" s="61">
        <f>F15+G15+H15+J15</f>
        <v>277.77</v>
      </c>
      <c r="F15" s="61">
        <v>92.59</v>
      </c>
      <c r="G15" s="61">
        <v>92.59</v>
      </c>
      <c r="H15" s="61">
        <v>92.59</v>
      </c>
      <c r="I15" s="15">
        <v>0</v>
      </c>
      <c r="J15" s="14">
        <v>0</v>
      </c>
      <c r="K15" s="100"/>
      <c r="L15" s="100"/>
      <c r="M15" s="100"/>
      <c r="N15" s="100"/>
      <c r="O15" s="100"/>
      <c r="P15" s="100"/>
      <c r="Q15" s="129"/>
      <c r="R15" s="1"/>
    </row>
    <row r="16" spans="1:19" ht="16.5" customHeight="1" x14ac:dyDescent="0.25">
      <c r="A16" s="159"/>
      <c r="B16" s="105"/>
      <c r="C16" s="99"/>
      <c r="D16" s="4" t="s">
        <v>10</v>
      </c>
      <c r="E16" s="61">
        <f t="shared" ref="E16:E18" si="3">F16+G16+H16+J16</f>
        <v>5277.3314399999999</v>
      </c>
      <c r="F16" s="61">
        <v>1759.1104800000001</v>
      </c>
      <c r="G16" s="61">
        <v>1759.1104800000001</v>
      </c>
      <c r="H16" s="61">
        <v>1759.1104800000001</v>
      </c>
      <c r="I16" s="15">
        <v>0</v>
      </c>
      <c r="J16" s="14">
        <v>0</v>
      </c>
      <c r="K16" s="96" t="s">
        <v>37</v>
      </c>
      <c r="L16" s="96">
        <v>1</v>
      </c>
      <c r="M16" s="96">
        <v>1</v>
      </c>
      <c r="N16" s="96">
        <v>1</v>
      </c>
      <c r="O16" s="96">
        <v>0</v>
      </c>
      <c r="P16" s="96">
        <v>0</v>
      </c>
      <c r="Q16" s="129"/>
      <c r="R16" s="1"/>
    </row>
    <row r="17" spans="1:18" ht="16.5" customHeight="1" x14ac:dyDescent="0.25">
      <c r="A17" s="159"/>
      <c r="B17" s="105"/>
      <c r="C17" s="99"/>
      <c r="D17" s="4" t="s">
        <v>11</v>
      </c>
      <c r="E17" s="14">
        <f t="shared" si="3"/>
        <v>0</v>
      </c>
      <c r="F17" s="14">
        <v>0</v>
      </c>
      <c r="G17" s="14">
        <v>0</v>
      </c>
      <c r="H17" s="15">
        <v>0</v>
      </c>
      <c r="I17" s="15">
        <v>0</v>
      </c>
      <c r="J17" s="14">
        <v>0</v>
      </c>
      <c r="K17" s="97"/>
      <c r="L17" s="97"/>
      <c r="M17" s="97"/>
      <c r="N17" s="97"/>
      <c r="O17" s="97"/>
      <c r="P17" s="97"/>
      <c r="Q17" s="129"/>
      <c r="R17" s="1"/>
    </row>
    <row r="18" spans="1:18" ht="16.5" customHeight="1" thickBot="1" x14ac:dyDescent="0.3">
      <c r="A18" s="160"/>
      <c r="B18" s="162"/>
      <c r="C18" s="134"/>
      <c r="D18" s="72" t="s">
        <v>12</v>
      </c>
      <c r="E18" s="73">
        <f t="shared" si="3"/>
        <v>0</v>
      </c>
      <c r="F18" s="73">
        <v>0</v>
      </c>
      <c r="G18" s="73">
        <v>0</v>
      </c>
      <c r="H18" s="74">
        <v>0</v>
      </c>
      <c r="I18" s="74">
        <v>0</v>
      </c>
      <c r="J18" s="73">
        <v>0</v>
      </c>
      <c r="K18" s="164"/>
      <c r="L18" s="164"/>
      <c r="M18" s="164"/>
      <c r="N18" s="164"/>
      <c r="O18" s="164"/>
      <c r="P18" s="164"/>
      <c r="Q18" s="130"/>
      <c r="R18" s="1"/>
    </row>
    <row r="19" spans="1:18" ht="22.5" customHeight="1" x14ac:dyDescent="0.25">
      <c r="A19" s="158" t="s">
        <v>44</v>
      </c>
      <c r="B19" s="161" t="s">
        <v>39</v>
      </c>
      <c r="C19" s="133" t="s">
        <v>14</v>
      </c>
      <c r="D19" s="68" t="s">
        <v>7</v>
      </c>
      <c r="E19" s="70">
        <f>SUM(E20:E24)</f>
        <v>2500</v>
      </c>
      <c r="F19" s="70">
        <f>SUM(F20:F24)</f>
        <v>1500</v>
      </c>
      <c r="G19" s="70">
        <f t="shared" ref="G19:J19" si="4">SUM(G20:G24)</f>
        <v>500</v>
      </c>
      <c r="H19" s="70">
        <f t="shared" si="4"/>
        <v>500</v>
      </c>
      <c r="I19" s="70">
        <f t="shared" si="4"/>
        <v>0</v>
      </c>
      <c r="J19" s="70">
        <f t="shared" si="4"/>
        <v>0</v>
      </c>
      <c r="K19" s="163" t="s">
        <v>38</v>
      </c>
      <c r="L19" s="163">
        <v>1</v>
      </c>
      <c r="M19" s="163">
        <v>1</v>
      </c>
      <c r="N19" s="163">
        <v>1</v>
      </c>
      <c r="O19" s="163">
        <v>0</v>
      </c>
      <c r="P19" s="163">
        <v>0</v>
      </c>
      <c r="Q19" s="128" t="s">
        <v>35</v>
      </c>
      <c r="R19" s="1"/>
    </row>
    <row r="20" spans="1:18" ht="15" customHeight="1" x14ac:dyDescent="0.25">
      <c r="A20" s="159"/>
      <c r="B20" s="105"/>
      <c r="C20" s="99"/>
      <c r="D20" s="123" t="s">
        <v>8</v>
      </c>
      <c r="E20" s="124"/>
      <c r="F20" s="124"/>
      <c r="G20" s="124"/>
      <c r="H20" s="124"/>
      <c r="I20" s="124"/>
      <c r="J20" s="125"/>
      <c r="K20" s="97"/>
      <c r="L20" s="97"/>
      <c r="M20" s="97"/>
      <c r="N20" s="97"/>
      <c r="O20" s="97"/>
      <c r="P20" s="97"/>
      <c r="Q20" s="129"/>
      <c r="R20" s="1"/>
    </row>
    <row r="21" spans="1:18" ht="17.25" customHeight="1" x14ac:dyDescent="0.25">
      <c r="A21" s="159"/>
      <c r="B21" s="105"/>
      <c r="C21" s="99"/>
      <c r="D21" s="4" t="s">
        <v>9</v>
      </c>
      <c r="E21" s="14">
        <f>F21+G21+H21+J21</f>
        <v>2500</v>
      </c>
      <c r="F21" s="14">
        <v>1500</v>
      </c>
      <c r="G21" s="14">
        <v>500</v>
      </c>
      <c r="H21" s="15">
        <v>500</v>
      </c>
      <c r="I21" s="15">
        <v>0</v>
      </c>
      <c r="J21" s="14">
        <v>0</v>
      </c>
      <c r="K21" s="97"/>
      <c r="L21" s="97"/>
      <c r="M21" s="97"/>
      <c r="N21" s="97"/>
      <c r="O21" s="97"/>
      <c r="P21" s="97"/>
      <c r="Q21" s="129"/>
      <c r="R21" s="1"/>
    </row>
    <row r="22" spans="1:18" ht="16.5" customHeight="1" x14ac:dyDescent="0.25">
      <c r="A22" s="159"/>
      <c r="B22" s="105"/>
      <c r="C22" s="99"/>
      <c r="D22" s="4" t="s">
        <v>10</v>
      </c>
      <c r="E22" s="14">
        <f>F22+G22+H22+J22</f>
        <v>0</v>
      </c>
      <c r="F22" s="14">
        <v>0</v>
      </c>
      <c r="G22" s="14">
        <v>0</v>
      </c>
      <c r="H22" s="15">
        <v>0</v>
      </c>
      <c r="I22" s="15">
        <v>0</v>
      </c>
      <c r="J22" s="14">
        <v>0</v>
      </c>
      <c r="K22" s="97"/>
      <c r="L22" s="97"/>
      <c r="M22" s="97"/>
      <c r="N22" s="97"/>
      <c r="O22" s="97"/>
      <c r="P22" s="97"/>
      <c r="Q22" s="129"/>
      <c r="R22" s="1"/>
    </row>
    <row r="23" spans="1:18" ht="15" customHeight="1" x14ac:dyDescent="0.25">
      <c r="A23" s="159"/>
      <c r="B23" s="105"/>
      <c r="C23" s="99"/>
      <c r="D23" s="4" t="s">
        <v>11</v>
      </c>
      <c r="E23" s="14">
        <f t="shared" ref="E23:E24" si="5">F23+G23+H23+J23</f>
        <v>0</v>
      </c>
      <c r="F23" s="14">
        <v>0</v>
      </c>
      <c r="G23" s="14">
        <v>0</v>
      </c>
      <c r="H23" s="15">
        <v>0</v>
      </c>
      <c r="I23" s="15">
        <v>0</v>
      </c>
      <c r="J23" s="14">
        <v>0</v>
      </c>
      <c r="K23" s="97"/>
      <c r="L23" s="97"/>
      <c r="M23" s="97"/>
      <c r="N23" s="97"/>
      <c r="O23" s="97"/>
      <c r="P23" s="97"/>
      <c r="Q23" s="129"/>
      <c r="R23" s="1"/>
    </row>
    <row r="24" spans="1:18" ht="17.25" customHeight="1" thickBot="1" x14ac:dyDescent="0.3">
      <c r="A24" s="160"/>
      <c r="B24" s="162"/>
      <c r="C24" s="134"/>
      <c r="D24" s="72" t="s">
        <v>12</v>
      </c>
      <c r="E24" s="73">
        <f t="shared" si="5"/>
        <v>0</v>
      </c>
      <c r="F24" s="73">
        <v>0</v>
      </c>
      <c r="G24" s="73">
        <v>0</v>
      </c>
      <c r="H24" s="74">
        <v>0</v>
      </c>
      <c r="I24" s="74">
        <v>0</v>
      </c>
      <c r="J24" s="73">
        <v>0</v>
      </c>
      <c r="K24" s="164"/>
      <c r="L24" s="164"/>
      <c r="M24" s="164"/>
      <c r="N24" s="164"/>
      <c r="O24" s="164"/>
      <c r="P24" s="164"/>
      <c r="Q24" s="130"/>
      <c r="R24" s="1"/>
    </row>
    <row r="25" spans="1:18" ht="15.75" customHeight="1" x14ac:dyDescent="0.25">
      <c r="A25" s="158" t="s">
        <v>45</v>
      </c>
      <c r="B25" s="161" t="s">
        <v>40</v>
      </c>
      <c r="C25" s="133" t="s">
        <v>14</v>
      </c>
      <c r="D25" s="68" t="s">
        <v>7</v>
      </c>
      <c r="E25" s="70">
        <f>SUM(E26:E30)</f>
        <v>0</v>
      </c>
      <c r="F25" s="70">
        <f>F27+F28+F29+F30</f>
        <v>0</v>
      </c>
      <c r="G25" s="70">
        <f t="shared" ref="G25:J25" si="6">G27+G28+G29+G30</f>
        <v>0</v>
      </c>
      <c r="H25" s="70">
        <f t="shared" si="6"/>
        <v>0</v>
      </c>
      <c r="I25" s="70">
        <f t="shared" si="6"/>
        <v>0</v>
      </c>
      <c r="J25" s="70">
        <f t="shared" si="6"/>
        <v>0</v>
      </c>
      <c r="K25" s="163" t="s">
        <v>36</v>
      </c>
      <c r="L25" s="182">
        <v>0</v>
      </c>
      <c r="M25" s="182">
        <v>13513</v>
      </c>
      <c r="N25" s="182">
        <v>1745</v>
      </c>
      <c r="O25" s="163">
        <v>1523</v>
      </c>
      <c r="P25" s="163">
        <v>0</v>
      </c>
      <c r="Q25" s="128" t="s">
        <v>35</v>
      </c>
      <c r="R25" s="1"/>
    </row>
    <row r="26" spans="1:18" ht="15" customHeight="1" x14ac:dyDescent="0.25">
      <c r="A26" s="159"/>
      <c r="B26" s="105"/>
      <c r="C26" s="99"/>
      <c r="D26" s="123" t="s">
        <v>8</v>
      </c>
      <c r="E26" s="124"/>
      <c r="F26" s="124"/>
      <c r="G26" s="124"/>
      <c r="H26" s="124"/>
      <c r="I26" s="124"/>
      <c r="J26" s="125"/>
      <c r="K26" s="97"/>
      <c r="L26" s="183"/>
      <c r="M26" s="183"/>
      <c r="N26" s="183"/>
      <c r="O26" s="97"/>
      <c r="P26" s="97"/>
      <c r="Q26" s="129"/>
      <c r="R26" s="1"/>
    </row>
    <row r="27" spans="1:18" ht="15" customHeight="1" x14ac:dyDescent="0.25">
      <c r="A27" s="159"/>
      <c r="B27" s="105"/>
      <c r="C27" s="99"/>
      <c r="D27" s="4" t="s">
        <v>9</v>
      </c>
      <c r="E27" s="14">
        <f>F27+G27+H27+J27</f>
        <v>0</v>
      </c>
      <c r="F27" s="14">
        <v>0</v>
      </c>
      <c r="G27" s="14">
        <v>0</v>
      </c>
      <c r="H27" s="15">
        <v>0</v>
      </c>
      <c r="I27" s="15">
        <v>0</v>
      </c>
      <c r="J27" s="14">
        <v>0</v>
      </c>
      <c r="K27" s="100"/>
      <c r="L27" s="184"/>
      <c r="M27" s="184"/>
      <c r="N27" s="184"/>
      <c r="O27" s="100"/>
      <c r="P27" s="100"/>
      <c r="Q27" s="129"/>
      <c r="R27" s="1"/>
    </row>
    <row r="28" spans="1:18" ht="16.5" customHeight="1" x14ac:dyDescent="0.25">
      <c r="A28" s="159"/>
      <c r="B28" s="105"/>
      <c r="C28" s="99"/>
      <c r="D28" s="4" t="s">
        <v>10</v>
      </c>
      <c r="E28" s="14">
        <f>F28+G28+H28+J28</f>
        <v>0</v>
      </c>
      <c r="F28" s="14">
        <f>F27*100/5</f>
        <v>0</v>
      </c>
      <c r="G28" s="14">
        <v>0</v>
      </c>
      <c r="H28" s="15">
        <v>0</v>
      </c>
      <c r="I28" s="15">
        <v>0</v>
      </c>
      <c r="J28" s="14">
        <v>0</v>
      </c>
      <c r="K28" s="96" t="s">
        <v>37</v>
      </c>
      <c r="L28" s="96">
        <v>0</v>
      </c>
      <c r="M28" s="96">
        <v>1</v>
      </c>
      <c r="N28" s="96">
        <v>1</v>
      </c>
      <c r="O28" s="96">
        <v>1</v>
      </c>
      <c r="P28" s="96">
        <v>0</v>
      </c>
      <c r="Q28" s="129"/>
      <c r="R28" s="1"/>
    </row>
    <row r="29" spans="1:18" ht="15" customHeight="1" x14ac:dyDescent="0.25">
      <c r="A29" s="159"/>
      <c r="B29" s="105"/>
      <c r="C29" s="99"/>
      <c r="D29" s="4" t="s">
        <v>11</v>
      </c>
      <c r="E29" s="14">
        <f t="shared" ref="E29:E30" si="7">F29+G29+H29+J29</f>
        <v>0</v>
      </c>
      <c r="F29" s="14">
        <v>0</v>
      </c>
      <c r="G29" s="14">
        <v>0</v>
      </c>
      <c r="H29" s="15">
        <v>0</v>
      </c>
      <c r="I29" s="15">
        <v>0</v>
      </c>
      <c r="J29" s="14">
        <v>0</v>
      </c>
      <c r="K29" s="97"/>
      <c r="L29" s="97"/>
      <c r="M29" s="97"/>
      <c r="N29" s="97"/>
      <c r="O29" s="97"/>
      <c r="P29" s="97"/>
      <c r="Q29" s="129"/>
      <c r="R29" s="1"/>
    </row>
    <row r="30" spans="1:18" ht="16.5" customHeight="1" thickBot="1" x14ac:dyDescent="0.3">
      <c r="A30" s="160"/>
      <c r="B30" s="162"/>
      <c r="C30" s="134"/>
      <c r="D30" s="72" t="s">
        <v>12</v>
      </c>
      <c r="E30" s="73">
        <f t="shared" si="7"/>
        <v>0</v>
      </c>
      <c r="F30" s="73">
        <v>0</v>
      </c>
      <c r="G30" s="73">
        <v>0</v>
      </c>
      <c r="H30" s="74">
        <v>0</v>
      </c>
      <c r="I30" s="74">
        <v>0</v>
      </c>
      <c r="J30" s="73">
        <v>0</v>
      </c>
      <c r="K30" s="164"/>
      <c r="L30" s="164"/>
      <c r="M30" s="164"/>
      <c r="N30" s="164"/>
      <c r="O30" s="164"/>
      <c r="P30" s="164"/>
      <c r="Q30" s="130"/>
      <c r="R30" s="1"/>
    </row>
    <row r="31" spans="1:18" ht="15.75" customHeight="1" x14ac:dyDescent="0.25">
      <c r="A31" s="158" t="s">
        <v>46</v>
      </c>
      <c r="B31" s="161" t="s">
        <v>41</v>
      </c>
      <c r="C31" s="133" t="s">
        <v>14</v>
      </c>
      <c r="D31" s="68" t="s">
        <v>7</v>
      </c>
      <c r="E31" s="70">
        <f>SUM(E32:E36)</f>
        <v>150</v>
      </c>
      <c r="F31" s="70">
        <f>SUM(F32:F36)</f>
        <v>0</v>
      </c>
      <c r="G31" s="70">
        <f>G33+G34</f>
        <v>50</v>
      </c>
      <c r="H31" s="71">
        <f>H33+H34</f>
        <v>50</v>
      </c>
      <c r="I31" s="71">
        <f>I33+I34</f>
        <v>50</v>
      </c>
      <c r="J31" s="71">
        <f>J33+J34</f>
        <v>0</v>
      </c>
      <c r="K31" s="163" t="s">
        <v>42</v>
      </c>
      <c r="L31" s="163">
        <v>0</v>
      </c>
      <c r="M31" s="163">
        <v>1</v>
      </c>
      <c r="N31" s="163">
        <v>1</v>
      </c>
      <c r="O31" s="163">
        <v>1</v>
      </c>
      <c r="P31" s="163">
        <v>0</v>
      </c>
      <c r="Q31" s="128" t="s">
        <v>35</v>
      </c>
      <c r="R31" s="1"/>
    </row>
    <row r="32" spans="1:18" ht="15" customHeight="1" x14ac:dyDescent="0.25">
      <c r="A32" s="159"/>
      <c r="B32" s="105"/>
      <c r="C32" s="99"/>
      <c r="D32" s="123" t="s">
        <v>8</v>
      </c>
      <c r="E32" s="124"/>
      <c r="F32" s="124"/>
      <c r="G32" s="124"/>
      <c r="H32" s="124"/>
      <c r="I32" s="124"/>
      <c r="J32" s="125"/>
      <c r="K32" s="97"/>
      <c r="L32" s="97"/>
      <c r="M32" s="97"/>
      <c r="N32" s="97"/>
      <c r="O32" s="97"/>
      <c r="P32" s="97"/>
      <c r="Q32" s="129"/>
      <c r="R32" s="1"/>
    </row>
    <row r="33" spans="1:18" ht="15" customHeight="1" x14ac:dyDescent="0.25">
      <c r="A33" s="159"/>
      <c r="B33" s="105"/>
      <c r="C33" s="99"/>
      <c r="D33" s="4" t="s">
        <v>9</v>
      </c>
      <c r="E33" s="14">
        <f>F33+G33+H33+I33+J33</f>
        <v>150</v>
      </c>
      <c r="F33" s="14">
        <v>0</v>
      </c>
      <c r="G33" s="14">
        <v>50</v>
      </c>
      <c r="H33" s="15">
        <v>50</v>
      </c>
      <c r="I33" s="15">
        <v>50</v>
      </c>
      <c r="J33" s="14">
        <v>0</v>
      </c>
      <c r="K33" s="97"/>
      <c r="L33" s="97"/>
      <c r="M33" s="97"/>
      <c r="N33" s="97"/>
      <c r="O33" s="97"/>
      <c r="P33" s="97"/>
      <c r="Q33" s="129"/>
      <c r="R33" s="1"/>
    </row>
    <row r="34" spans="1:18" ht="16.5" customHeight="1" x14ac:dyDescent="0.25">
      <c r="A34" s="159"/>
      <c r="B34" s="105"/>
      <c r="C34" s="99"/>
      <c r="D34" s="4" t="s">
        <v>10</v>
      </c>
      <c r="E34" s="14">
        <v>0</v>
      </c>
      <c r="F34" s="14">
        <v>0</v>
      </c>
      <c r="G34" s="14">
        <v>0</v>
      </c>
      <c r="H34" s="15">
        <v>0</v>
      </c>
      <c r="I34" s="15">
        <v>0</v>
      </c>
      <c r="J34" s="14">
        <v>0</v>
      </c>
      <c r="K34" s="97"/>
      <c r="L34" s="97"/>
      <c r="M34" s="97"/>
      <c r="N34" s="97"/>
      <c r="O34" s="97"/>
      <c r="P34" s="97"/>
      <c r="Q34" s="129"/>
      <c r="R34" s="1"/>
    </row>
    <row r="35" spans="1:18" ht="15" customHeight="1" x14ac:dyDescent="0.25">
      <c r="A35" s="159"/>
      <c r="B35" s="105"/>
      <c r="C35" s="99"/>
      <c r="D35" s="4" t="s">
        <v>11</v>
      </c>
      <c r="E35" s="14">
        <f t="shared" ref="E35:E36" si="8">F35+G35+H35+J35</f>
        <v>0</v>
      </c>
      <c r="F35" s="14">
        <v>0</v>
      </c>
      <c r="G35" s="14">
        <v>0</v>
      </c>
      <c r="H35" s="15">
        <v>0</v>
      </c>
      <c r="I35" s="15">
        <v>0</v>
      </c>
      <c r="J35" s="14">
        <v>0</v>
      </c>
      <c r="K35" s="97"/>
      <c r="L35" s="97"/>
      <c r="M35" s="97"/>
      <c r="N35" s="97"/>
      <c r="O35" s="97"/>
      <c r="P35" s="97"/>
      <c r="Q35" s="129"/>
      <c r="R35" s="1"/>
    </row>
    <row r="36" spans="1:18" ht="17.25" customHeight="1" thickBot="1" x14ac:dyDescent="0.3">
      <c r="A36" s="160"/>
      <c r="B36" s="162"/>
      <c r="C36" s="134"/>
      <c r="D36" s="72" t="s">
        <v>12</v>
      </c>
      <c r="E36" s="73">
        <f t="shared" si="8"/>
        <v>0</v>
      </c>
      <c r="F36" s="73">
        <v>0</v>
      </c>
      <c r="G36" s="73">
        <v>0</v>
      </c>
      <c r="H36" s="74">
        <v>0</v>
      </c>
      <c r="I36" s="74">
        <v>0</v>
      </c>
      <c r="J36" s="73">
        <v>0</v>
      </c>
      <c r="K36" s="164"/>
      <c r="L36" s="164"/>
      <c r="M36" s="164"/>
      <c r="N36" s="164"/>
      <c r="O36" s="164"/>
      <c r="P36" s="164"/>
      <c r="Q36" s="130"/>
      <c r="R36" s="1"/>
    </row>
    <row r="37" spans="1:18" ht="18" hidden="1" customHeight="1" x14ac:dyDescent="0.25">
      <c r="A37" s="165"/>
      <c r="B37" s="126" t="s">
        <v>20</v>
      </c>
      <c r="C37" s="165" t="s">
        <v>14</v>
      </c>
      <c r="D37" s="75" t="s">
        <v>7</v>
      </c>
      <c r="E37" s="76">
        <f>F37+G37+H37+J37</f>
        <v>0</v>
      </c>
      <c r="F37" s="76">
        <f>SUM(F38:F42)</f>
        <v>0</v>
      </c>
      <c r="G37" s="76">
        <f>G39+G40+G41+G42</f>
        <v>0</v>
      </c>
      <c r="H37" s="77">
        <f>H39+H40+H41+H42</f>
        <v>0</v>
      </c>
      <c r="I37" s="77"/>
      <c r="J37" s="77">
        <f>J39+J40+J41+J42</f>
        <v>0</v>
      </c>
      <c r="K37" s="131"/>
      <c r="L37" s="131"/>
      <c r="M37" s="131"/>
      <c r="N37" s="131"/>
      <c r="O37" s="48"/>
      <c r="P37" s="48"/>
      <c r="Q37" s="126"/>
      <c r="R37" s="1"/>
    </row>
    <row r="38" spans="1:18" ht="15" hidden="1" customHeight="1" x14ac:dyDescent="0.25">
      <c r="A38" s="165"/>
      <c r="B38" s="126"/>
      <c r="C38" s="165"/>
      <c r="D38" s="135" t="s">
        <v>8</v>
      </c>
      <c r="E38" s="136"/>
      <c r="F38" s="136"/>
      <c r="G38" s="136"/>
      <c r="H38" s="137"/>
      <c r="I38" s="41"/>
      <c r="J38" s="41"/>
      <c r="K38" s="131"/>
      <c r="L38" s="131"/>
      <c r="M38" s="131"/>
      <c r="N38" s="131"/>
      <c r="O38" s="42"/>
      <c r="P38" s="39"/>
      <c r="Q38" s="126"/>
      <c r="R38" s="1"/>
    </row>
    <row r="39" spans="1:18" ht="16.5" hidden="1" customHeight="1" x14ac:dyDescent="0.25">
      <c r="A39" s="165"/>
      <c r="B39" s="126"/>
      <c r="C39" s="165"/>
      <c r="D39" s="28" t="s">
        <v>9</v>
      </c>
      <c r="E39" s="29">
        <f>F39+G39+H39+J39</f>
        <v>0</v>
      </c>
      <c r="F39" s="29">
        <v>0</v>
      </c>
      <c r="G39" s="29">
        <v>0</v>
      </c>
      <c r="H39" s="30">
        <f>H45</f>
        <v>0</v>
      </c>
      <c r="I39" s="30"/>
      <c r="J39" s="30">
        <f>J45</f>
        <v>0</v>
      </c>
      <c r="K39" s="132"/>
      <c r="L39" s="132"/>
      <c r="M39" s="132"/>
      <c r="N39" s="132"/>
      <c r="O39" s="42"/>
      <c r="P39" s="39"/>
      <c r="Q39" s="126"/>
      <c r="R39" s="1"/>
    </row>
    <row r="40" spans="1:18" ht="15" hidden="1" customHeight="1" x14ac:dyDescent="0.25">
      <c r="A40" s="165"/>
      <c r="B40" s="126"/>
      <c r="C40" s="165"/>
      <c r="D40" s="28" t="s">
        <v>10</v>
      </c>
      <c r="E40" s="29">
        <f t="shared" ref="E40:E42" si="9">F40+G40+H40+J40</f>
        <v>0</v>
      </c>
      <c r="F40" s="29">
        <v>0</v>
      </c>
      <c r="G40" s="29">
        <v>0</v>
      </c>
      <c r="H40" s="30">
        <f>H46</f>
        <v>0</v>
      </c>
      <c r="I40" s="30"/>
      <c r="J40" s="29">
        <f>J46</f>
        <v>0</v>
      </c>
      <c r="K40" s="157"/>
      <c r="L40" s="157"/>
      <c r="M40" s="157"/>
      <c r="N40" s="157"/>
      <c r="O40" s="42"/>
      <c r="P40" s="39"/>
      <c r="Q40" s="126"/>
      <c r="R40" s="1"/>
    </row>
    <row r="41" spans="1:18" ht="15" hidden="1" customHeight="1" x14ac:dyDescent="0.25">
      <c r="A41" s="165"/>
      <c r="B41" s="126"/>
      <c r="C41" s="165"/>
      <c r="D41" s="28" t="s">
        <v>11</v>
      </c>
      <c r="E41" s="29">
        <f t="shared" si="9"/>
        <v>0</v>
      </c>
      <c r="F41" s="29">
        <v>0</v>
      </c>
      <c r="G41" s="29">
        <v>0</v>
      </c>
      <c r="H41" s="30">
        <f>H47</f>
        <v>0</v>
      </c>
      <c r="I41" s="30"/>
      <c r="J41" s="29">
        <v>0</v>
      </c>
      <c r="K41" s="131"/>
      <c r="L41" s="131"/>
      <c r="M41" s="131"/>
      <c r="N41" s="131"/>
      <c r="O41" s="42"/>
      <c r="P41" s="39"/>
      <c r="Q41" s="126"/>
      <c r="R41" s="1"/>
    </row>
    <row r="42" spans="1:18" ht="18.75" hidden="1" customHeight="1" x14ac:dyDescent="0.25">
      <c r="A42" s="166"/>
      <c r="B42" s="127"/>
      <c r="C42" s="166"/>
      <c r="D42" s="28" t="s">
        <v>12</v>
      </c>
      <c r="E42" s="29">
        <f t="shared" si="9"/>
        <v>0</v>
      </c>
      <c r="F42" s="29">
        <v>0</v>
      </c>
      <c r="G42" s="29">
        <v>0</v>
      </c>
      <c r="H42" s="30">
        <v>0</v>
      </c>
      <c r="I42" s="30"/>
      <c r="J42" s="29">
        <v>0</v>
      </c>
      <c r="K42" s="132"/>
      <c r="L42" s="132"/>
      <c r="M42" s="132"/>
      <c r="N42" s="132"/>
      <c r="O42" s="43"/>
      <c r="P42" s="40"/>
      <c r="Q42" s="127"/>
      <c r="R42" s="1"/>
    </row>
    <row r="43" spans="1:18" ht="18.75" hidden="1" customHeight="1" x14ac:dyDescent="0.25">
      <c r="A43" s="98"/>
      <c r="B43" s="104" t="s">
        <v>32</v>
      </c>
      <c r="C43" s="98"/>
      <c r="D43" s="31" t="s">
        <v>7</v>
      </c>
      <c r="E43" s="32">
        <f>F43+G43+H43</f>
        <v>0</v>
      </c>
      <c r="F43" s="33">
        <v>0</v>
      </c>
      <c r="G43" s="33">
        <v>0</v>
      </c>
      <c r="H43" s="34">
        <f>H48</f>
        <v>0</v>
      </c>
      <c r="I43" s="34"/>
      <c r="J43" s="33">
        <f>J45+J46+J47+J48</f>
        <v>0</v>
      </c>
      <c r="K43" s="96"/>
      <c r="L43" s="96"/>
      <c r="M43" s="96"/>
      <c r="N43" s="96"/>
      <c r="O43" s="44"/>
      <c r="P43" s="37"/>
      <c r="Q43" s="104"/>
      <c r="R43" s="1"/>
    </row>
    <row r="44" spans="1:18" ht="13.5" hidden="1" customHeight="1" x14ac:dyDescent="0.25">
      <c r="A44" s="99"/>
      <c r="B44" s="105"/>
      <c r="C44" s="99"/>
      <c r="D44" s="101" t="s">
        <v>8</v>
      </c>
      <c r="E44" s="102"/>
      <c r="F44" s="102"/>
      <c r="G44" s="102"/>
      <c r="H44" s="102"/>
      <c r="I44" s="102"/>
      <c r="J44" s="103"/>
      <c r="K44" s="97"/>
      <c r="L44" s="97"/>
      <c r="M44" s="97"/>
      <c r="N44" s="97"/>
      <c r="O44" s="45"/>
      <c r="P44" s="38"/>
      <c r="Q44" s="105"/>
      <c r="R44" s="1"/>
    </row>
    <row r="45" spans="1:18" ht="18.75" hidden="1" customHeight="1" x14ac:dyDescent="0.25">
      <c r="A45" s="99"/>
      <c r="B45" s="105"/>
      <c r="C45" s="99"/>
      <c r="D45" s="31" t="s">
        <v>9</v>
      </c>
      <c r="E45" s="33">
        <f>F45+G45+H45+J45</f>
        <v>0</v>
      </c>
      <c r="F45" s="33">
        <v>0</v>
      </c>
      <c r="G45" s="33">
        <v>0</v>
      </c>
      <c r="H45" s="34">
        <v>0</v>
      </c>
      <c r="I45" s="34"/>
      <c r="J45" s="33">
        <v>0</v>
      </c>
      <c r="K45" s="100"/>
      <c r="L45" s="100"/>
      <c r="M45" s="100"/>
      <c r="N45" s="100"/>
      <c r="O45" s="45"/>
      <c r="P45" s="38"/>
      <c r="Q45" s="105"/>
      <c r="R45" s="1"/>
    </row>
    <row r="46" spans="1:18" ht="18.75" hidden="1" customHeight="1" x14ac:dyDescent="0.25">
      <c r="A46" s="99"/>
      <c r="B46" s="105"/>
      <c r="C46" s="99"/>
      <c r="D46" s="31" t="s">
        <v>10</v>
      </c>
      <c r="E46" s="33">
        <f t="shared" ref="E46:E48" si="10">F46+G46+H46+J46</f>
        <v>0</v>
      </c>
      <c r="F46" s="33">
        <v>0</v>
      </c>
      <c r="G46" s="33">
        <v>0</v>
      </c>
      <c r="H46" s="34">
        <v>0</v>
      </c>
      <c r="I46" s="34"/>
      <c r="J46" s="33">
        <v>0</v>
      </c>
      <c r="K46" s="96"/>
      <c r="L46" s="96"/>
      <c r="M46" s="96"/>
      <c r="N46" s="96"/>
      <c r="O46" s="45"/>
      <c r="P46" s="38"/>
      <c r="Q46" s="105"/>
      <c r="R46" s="1"/>
    </row>
    <row r="47" spans="1:18" ht="18.75" hidden="1" customHeight="1" x14ac:dyDescent="0.25">
      <c r="A47" s="99"/>
      <c r="B47" s="105"/>
      <c r="C47" s="99"/>
      <c r="D47" s="31" t="s">
        <v>11</v>
      </c>
      <c r="E47" s="33">
        <f t="shared" si="10"/>
        <v>0</v>
      </c>
      <c r="F47" s="33">
        <v>0</v>
      </c>
      <c r="G47" s="33">
        <v>0</v>
      </c>
      <c r="H47" s="34">
        <v>0</v>
      </c>
      <c r="I47" s="34"/>
      <c r="J47" s="33">
        <v>0</v>
      </c>
      <c r="K47" s="97"/>
      <c r="L47" s="97"/>
      <c r="M47" s="97"/>
      <c r="N47" s="97"/>
      <c r="O47" s="45"/>
      <c r="P47" s="38"/>
      <c r="Q47" s="105"/>
      <c r="R47" s="1"/>
    </row>
    <row r="48" spans="1:18" ht="14.25" hidden="1" customHeight="1" thickBot="1" x14ac:dyDescent="0.3">
      <c r="A48" s="99"/>
      <c r="B48" s="105"/>
      <c r="C48" s="99"/>
      <c r="D48" s="58" t="s">
        <v>12</v>
      </c>
      <c r="E48" s="59">
        <f t="shared" si="10"/>
        <v>0</v>
      </c>
      <c r="F48" s="59">
        <v>0</v>
      </c>
      <c r="G48" s="59">
        <v>0</v>
      </c>
      <c r="H48" s="60">
        <v>0</v>
      </c>
      <c r="I48" s="60"/>
      <c r="J48" s="59">
        <v>0</v>
      </c>
      <c r="K48" s="97"/>
      <c r="L48" s="97"/>
      <c r="M48" s="97"/>
      <c r="N48" s="97"/>
      <c r="O48" s="47"/>
      <c r="P48" s="47"/>
      <c r="Q48" s="105"/>
      <c r="R48" s="1"/>
    </row>
    <row r="49" spans="1:24" ht="18" customHeight="1" x14ac:dyDescent="0.25">
      <c r="A49" s="173"/>
      <c r="B49" s="106" t="s">
        <v>47</v>
      </c>
      <c r="C49" s="83"/>
      <c r="D49" s="78" t="s">
        <v>7</v>
      </c>
      <c r="E49" s="79">
        <f>SUM(E50:E54)</f>
        <v>8205.1014400000004</v>
      </c>
      <c r="F49" s="80">
        <f>F51+F52+F53+F54</f>
        <v>3351.70048</v>
      </c>
      <c r="G49" s="80">
        <f t="shared" ref="G49" si="11">SUM(G50:G54)</f>
        <v>2401.70048</v>
      </c>
      <c r="H49" s="80">
        <f>H51+H52+H53+H54</f>
        <v>2401.70048</v>
      </c>
      <c r="I49" s="80">
        <f>I51+I52+I53+I54</f>
        <v>50</v>
      </c>
      <c r="J49" s="80">
        <f>J51+J52+J53+J54</f>
        <v>0</v>
      </c>
      <c r="K49" s="176"/>
      <c r="L49" s="176"/>
      <c r="M49" s="176"/>
      <c r="N49" s="176"/>
      <c r="O49" s="176"/>
      <c r="P49" s="176"/>
      <c r="Q49" s="179"/>
      <c r="R49" s="1"/>
    </row>
    <row r="50" spans="1:24" ht="15.75" customHeight="1" x14ac:dyDescent="0.25">
      <c r="A50" s="174"/>
      <c r="B50" s="107"/>
      <c r="C50" s="84"/>
      <c r="D50" s="122" t="s">
        <v>8</v>
      </c>
      <c r="E50" s="122"/>
      <c r="F50" s="122"/>
      <c r="G50" s="122"/>
      <c r="H50" s="122"/>
      <c r="I50" s="122"/>
      <c r="J50" s="122"/>
      <c r="K50" s="177"/>
      <c r="L50" s="177"/>
      <c r="M50" s="177"/>
      <c r="N50" s="177"/>
      <c r="O50" s="177"/>
      <c r="P50" s="177"/>
      <c r="Q50" s="180"/>
      <c r="R50" s="1"/>
    </row>
    <row r="51" spans="1:24" ht="16.5" customHeight="1" x14ac:dyDescent="0.25">
      <c r="A51" s="174"/>
      <c r="B51" s="107"/>
      <c r="C51" s="84"/>
      <c r="D51" s="52" t="s">
        <v>9</v>
      </c>
      <c r="E51" s="53">
        <f>F51+G51+H51+I51+J51</f>
        <v>2927.77</v>
      </c>
      <c r="F51" s="53">
        <f>F9</f>
        <v>1592.59</v>
      </c>
      <c r="G51" s="53">
        <f t="shared" ref="G51:J51" si="12">G9</f>
        <v>642.59</v>
      </c>
      <c r="H51" s="53">
        <f t="shared" si="12"/>
        <v>642.59</v>
      </c>
      <c r="I51" s="53">
        <f t="shared" si="12"/>
        <v>50</v>
      </c>
      <c r="J51" s="53">
        <f t="shared" si="12"/>
        <v>0</v>
      </c>
      <c r="K51" s="177"/>
      <c r="L51" s="177"/>
      <c r="M51" s="177"/>
      <c r="N51" s="177"/>
      <c r="O51" s="177"/>
      <c r="P51" s="177"/>
      <c r="Q51" s="180"/>
      <c r="R51" s="1"/>
    </row>
    <row r="52" spans="1:24" ht="16.5" customHeight="1" x14ac:dyDescent="0.25">
      <c r="A52" s="174"/>
      <c r="B52" s="107"/>
      <c r="C52" s="85"/>
      <c r="D52" s="52" t="s">
        <v>10</v>
      </c>
      <c r="E52" s="53">
        <f>F52+G52+H52+I52+J52</f>
        <v>5277.3314399999999</v>
      </c>
      <c r="F52" s="53">
        <f t="shared" ref="F52:J54" si="13">F10</f>
        <v>1759.1104800000001</v>
      </c>
      <c r="G52" s="53">
        <f t="shared" si="13"/>
        <v>1759.1104800000001</v>
      </c>
      <c r="H52" s="53">
        <f t="shared" si="13"/>
        <v>1759.1104800000001</v>
      </c>
      <c r="I52" s="53">
        <f t="shared" si="13"/>
        <v>0</v>
      </c>
      <c r="J52" s="53">
        <f t="shared" si="13"/>
        <v>0</v>
      </c>
      <c r="K52" s="177"/>
      <c r="L52" s="177"/>
      <c r="M52" s="177"/>
      <c r="N52" s="177"/>
      <c r="O52" s="177"/>
      <c r="P52" s="177"/>
      <c r="Q52" s="180"/>
      <c r="R52" s="1"/>
    </row>
    <row r="53" spans="1:24" ht="15.75" customHeight="1" x14ac:dyDescent="0.25">
      <c r="A53" s="174"/>
      <c r="B53" s="107"/>
      <c r="C53" s="86"/>
      <c r="D53" s="52" t="s">
        <v>11</v>
      </c>
      <c r="E53" s="53">
        <f t="shared" ref="E53:E54" si="14">F53+G53+H53+J53</f>
        <v>0</v>
      </c>
      <c r="F53" s="53">
        <f t="shared" si="13"/>
        <v>0</v>
      </c>
      <c r="G53" s="53">
        <f t="shared" si="13"/>
        <v>0</v>
      </c>
      <c r="H53" s="53">
        <f t="shared" si="13"/>
        <v>0</v>
      </c>
      <c r="I53" s="53">
        <f t="shared" si="13"/>
        <v>0</v>
      </c>
      <c r="J53" s="53">
        <f t="shared" si="13"/>
        <v>0</v>
      </c>
      <c r="K53" s="177"/>
      <c r="L53" s="177"/>
      <c r="M53" s="177"/>
      <c r="N53" s="177"/>
      <c r="O53" s="177"/>
      <c r="P53" s="177"/>
      <c r="Q53" s="180"/>
      <c r="R53" s="1"/>
    </row>
    <row r="54" spans="1:24" ht="16.5" customHeight="1" thickBot="1" x14ac:dyDescent="0.3">
      <c r="A54" s="175"/>
      <c r="B54" s="108"/>
      <c r="C54" s="87"/>
      <c r="D54" s="81" t="s">
        <v>12</v>
      </c>
      <c r="E54" s="82">
        <f t="shared" si="14"/>
        <v>0</v>
      </c>
      <c r="F54" s="82">
        <f t="shared" si="13"/>
        <v>0</v>
      </c>
      <c r="G54" s="82">
        <f t="shared" si="13"/>
        <v>0</v>
      </c>
      <c r="H54" s="82">
        <f t="shared" si="13"/>
        <v>0</v>
      </c>
      <c r="I54" s="82">
        <f t="shared" si="13"/>
        <v>0</v>
      </c>
      <c r="J54" s="82">
        <f t="shared" si="13"/>
        <v>0</v>
      </c>
      <c r="K54" s="178"/>
      <c r="L54" s="178"/>
      <c r="M54" s="178"/>
      <c r="N54" s="178"/>
      <c r="O54" s="178"/>
      <c r="P54" s="178"/>
      <c r="Q54" s="181"/>
      <c r="R54" s="1"/>
    </row>
    <row r="55" spans="1:24" x14ac:dyDescent="0.25">
      <c r="A55" s="5"/>
      <c r="B55" s="35" t="s">
        <v>15</v>
      </c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1"/>
    </row>
    <row r="56" spans="1:24" ht="25.5" customHeight="1" x14ac:dyDescent="0.25">
      <c r="A56" s="5"/>
      <c r="B56" s="94" t="s">
        <v>18</v>
      </c>
      <c r="C56" s="94"/>
      <c r="D56" s="94"/>
      <c r="E56" s="94"/>
      <c r="F56" s="94"/>
      <c r="G56" s="94"/>
      <c r="H56" s="94"/>
      <c r="I56" s="94"/>
      <c r="J56" s="94"/>
      <c r="K56" s="94"/>
      <c r="L56" s="94"/>
      <c r="M56" s="94"/>
      <c r="N56" s="94"/>
      <c r="O56" s="94"/>
      <c r="P56" s="94"/>
      <c r="Q56" s="94"/>
      <c r="R56" s="6"/>
      <c r="S56" s="7"/>
      <c r="T56" s="7"/>
      <c r="U56" s="7"/>
      <c r="V56" s="7"/>
      <c r="W56" s="7"/>
      <c r="X56" s="7"/>
    </row>
    <row r="57" spans="1:24" x14ac:dyDescent="0.25">
      <c r="A57" s="1"/>
      <c r="B57" s="1" t="s">
        <v>19</v>
      </c>
      <c r="C57" s="1"/>
      <c r="D57" s="1"/>
      <c r="E57" s="1"/>
      <c r="F57" s="1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</row>
    <row r="58" spans="1:24" x14ac:dyDescent="0.25">
      <c r="A58" s="1"/>
      <c r="B58" s="1"/>
      <c r="C58" s="1"/>
      <c r="D58" s="1"/>
      <c r="E58" s="1"/>
      <c r="F58" s="95" t="s">
        <v>13</v>
      </c>
      <c r="G58" s="95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pans="1:24" x14ac:dyDescent="0.25">
      <c r="A59" s="1"/>
      <c r="B59" s="1"/>
      <c r="C59" s="1"/>
      <c r="D59" s="1"/>
      <c r="E59" s="1"/>
      <c r="F59" s="12"/>
      <c r="G59" s="8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T59" s="36"/>
    </row>
    <row r="60" spans="1:24" x14ac:dyDescent="0.25">
      <c r="T60" s="36"/>
    </row>
    <row r="61" spans="1:24" x14ac:dyDescent="0.25">
      <c r="T61" s="36"/>
    </row>
    <row r="62" spans="1:24" x14ac:dyDescent="0.25">
      <c r="T62" s="36"/>
    </row>
    <row r="63" spans="1:24" x14ac:dyDescent="0.25">
      <c r="T63" s="36"/>
    </row>
    <row r="64" spans="1:24" x14ac:dyDescent="0.25">
      <c r="T64" s="36"/>
    </row>
  </sheetData>
  <mergeCells count="121">
    <mergeCell ref="B6:Q6"/>
    <mergeCell ref="A49:A54"/>
    <mergeCell ref="K49:K54"/>
    <mergeCell ref="L49:L54"/>
    <mergeCell ref="M49:M54"/>
    <mergeCell ref="N49:N54"/>
    <mergeCell ref="O49:O54"/>
    <mergeCell ref="P49:P54"/>
    <mergeCell ref="Q49:Q54"/>
    <mergeCell ref="A25:A30"/>
    <mergeCell ref="B25:B30"/>
    <mergeCell ref="C25:C30"/>
    <mergeCell ref="K25:K27"/>
    <mergeCell ref="L25:L27"/>
    <mergeCell ref="M25:M27"/>
    <mergeCell ref="N25:N27"/>
    <mergeCell ref="O25:O27"/>
    <mergeCell ref="P25:P27"/>
    <mergeCell ref="D26:J26"/>
    <mergeCell ref="K28:K30"/>
    <mergeCell ref="L28:L30"/>
    <mergeCell ref="M28:M30"/>
    <mergeCell ref="N28:N30"/>
    <mergeCell ref="O28:O30"/>
    <mergeCell ref="A19:A24"/>
    <mergeCell ref="B19:B24"/>
    <mergeCell ref="C19:C24"/>
    <mergeCell ref="Q19:Q24"/>
    <mergeCell ref="D20:J20"/>
    <mergeCell ref="O13:O15"/>
    <mergeCell ref="P13:P15"/>
    <mergeCell ref="O19:O24"/>
    <mergeCell ref="P19:P24"/>
    <mergeCell ref="O16:O18"/>
    <mergeCell ref="P16:P18"/>
    <mergeCell ref="K31:K36"/>
    <mergeCell ref="L31:L36"/>
    <mergeCell ref="M31:M36"/>
    <mergeCell ref="N31:N36"/>
    <mergeCell ref="O31:O36"/>
    <mergeCell ref="P31:P36"/>
    <mergeCell ref="N1:Q1"/>
    <mergeCell ref="N37:N39"/>
    <mergeCell ref="M37:M39"/>
    <mergeCell ref="K37:K39"/>
    <mergeCell ref="L7:L9"/>
    <mergeCell ref="M7:M9"/>
    <mergeCell ref="N7:N9"/>
    <mergeCell ref="O7:O9"/>
    <mergeCell ref="P7:P9"/>
    <mergeCell ref="L10:L12"/>
    <mergeCell ref="M10:M12"/>
    <mergeCell ref="N10:N12"/>
    <mergeCell ref="O10:O12"/>
    <mergeCell ref="P10:P12"/>
    <mergeCell ref="Q13:Q18"/>
    <mergeCell ref="N16:N18"/>
    <mergeCell ref="P28:P30"/>
    <mergeCell ref="Q25:Q30"/>
    <mergeCell ref="N40:N42"/>
    <mergeCell ref="M40:M42"/>
    <mergeCell ref="L40:L42"/>
    <mergeCell ref="A13:A18"/>
    <mergeCell ref="B13:B18"/>
    <mergeCell ref="C13:C18"/>
    <mergeCell ref="K13:K15"/>
    <mergeCell ref="L13:L15"/>
    <mergeCell ref="M13:M15"/>
    <mergeCell ref="N13:N15"/>
    <mergeCell ref="K19:K24"/>
    <mergeCell ref="L19:L24"/>
    <mergeCell ref="M19:M24"/>
    <mergeCell ref="N19:N24"/>
    <mergeCell ref="B37:B42"/>
    <mergeCell ref="A37:A42"/>
    <mergeCell ref="A31:A36"/>
    <mergeCell ref="B31:B36"/>
    <mergeCell ref="C37:C42"/>
    <mergeCell ref="K40:K42"/>
    <mergeCell ref="D14:J14"/>
    <mergeCell ref="K16:K18"/>
    <mergeCell ref="L16:L18"/>
    <mergeCell ref="M16:M18"/>
    <mergeCell ref="A3:A4"/>
    <mergeCell ref="B3:B4"/>
    <mergeCell ref="C3:C4"/>
    <mergeCell ref="D3:D4"/>
    <mergeCell ref="A2:Q2"/>
    <mergeCell ref="Q3:Q4"/>
    <mergeCell ref="K3:P3"/>
    <mergeCell ref="E3:J3"/>
    <mergeCell ref="D50:J50"/>
    <mergeCell ref="D32:J32"/>
    <mergeCell ref="L46:L48"/>
    <mergeCell ref="Q37:Q42"/>
    <mergeCell ref="Q31:Q36"/>
    <mergeCell ref="L37:L39"/>
    <mergeCell ref="C31:C36"/>
    <mergeCell ref="D38:H38"/>
    <mergeCell ref="A43:A48"/>
    <mergeCell ref="A7:A12"/>
    <mergeCell ref="B7:B12"/>
    <mergeCell ref="C7:C12"/>
    <mergeCell ref="Q7:Q12"/>
    <mergeCell ref="D8:J8"/>
    <mergeCell ref="K7:K9"/>
    <mergeCell ref="K10:K12"/>
    <mergeCell ref="B56:Q56"/>
    <mergeCell ref="F58:G58"/>
    <mergeCell ref="N46:N48"/>
    <mergeCell ref="C43:C48"/>
    <mergeCell ref="K43:K45"/>
    <mergeCell ref="K46:K48"/>
    <mergeCell ref="D44:J44"/>
    <mergeCell ref="B43:B48"/>
    <mergeCell ref="B49:B54"/>
    <mergeCell ref="M46:M48"/>
    <mergeCell ref="Q43:Q48"/>
    <mergeCell ref="L43:L45"/>
    <mergeCell ref="M43:M45"/>
    <mergeCell ref="N43:N45"/>
  </mergeCells>
  <pageMargins left="0.19685039370078741" right="0.19685039370078741" top="0.59055118110236227" bottom="0.35433070866141736" header="0" footer="0"/>
  <pageSetup paperSize="9" scale="80" orientation="landscape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32"/>
  <sheetViews>
    <sheetView workbookViewId="0">
      <selection activeCell="K24" sqref="K24"/>
    </sheetView>
  </sheetViews>
  <sheetFormatPr defaultRowHeight="15" x14ac:dyDescent="0.25"/>
  <cols>
    <col min="2" max="2" width="16.7109375" customWidth="1"/>
    <col min="4" max="4" width="9.5703125" bestFit="1" customWidth="1"/>
  </cols>
  <sheetData>
    <row r="2" spans="1:4" x14ac:dyDescent="0.25">
      <c r="C2" s="16" t="s">
        <v>23</v>
      </c>
    </row>
    <row r="3" spans="1:4" x14ac:dyDescent="0.25">
      <c r="A3" s="22" t="s">
        <v>10</v>
      </c>
      <c r="B3" s="22">
        <v>2383697.96</v>
      </c>
      <c r="C3" s="17">
        <v>95</v>
      </c>
    </row>
    <row r="4" spans="1:4" x14ac:dyDescent="0.25">
      <c r="A4" s="21" t="s">
        <v>21</v>
      </c>
      <c r="B4" s="18">
        <v>1171722</v>
      </c>
      <c r="C4" s="17"/>
    </row>
    <row r="5" spans="1:4" x14ac:dyDescent="0.25">
      <c r="A5" s="21" t="s">
        <v>22</v>
      </c>
      <c r="B5" s="17">
        <v>1211975.96</v>
      </c>
      <c r="C5" s="17"/>
    </row>
    <row r="6" spans="1:4" x14ac:dyDescent="0.25">
      <c r="A6" s="19"/>
    </row>
    <row r="7" spans="1:4" x14ac:dyDescent="0.25">
      <c r="A7" s="22" t="s">
        <v>9</v>
      </c>
      <c r="B7" s="25">
        <f>B3*5/95</f>
        <v>125457.78736842106</v>
      </c>
      <c r="C7" s="20">
        <v>5</v>
      </c>
    </row>
    <row r="8" spans="1:4" x14ac:dyDescent="0.25">
      <c r="A8" s="21" t="s">
        <v>21</v>
      </c>
      <c r="B8" s="23">
        <f>B4*5/95</f>
        <v>61669.57894736842</v>
      </c>
      <c r="C8" s="20"/>
    </row>
    <row r="9" spans="1:4" x14ac:dyDescent="0.25">
      <c r="A9" s="21" t="s">
        <v>22</v>
      </c>
      <c r="B9" s="23">
        <f>B5*5/95</f>
        <v>63788.20842105263</v>
      </c>
      <c r="C9" s="20"/>
    </row>
    <row r="11" spans="1:4" x14ac:dyDescent="0.25">
      <c r="B11" s="18">
        <v>125457.7874</v>
      </c>
    </row>
    <row r="12" spans="1:4" x14ac:dyDescent="0.25">
      <c r="B12" s="18">
        <v>70500</v>
      </c>
      <c r="D12" s="13">
        <v>70500</v>
      </c>
    </row>
    <row r="13" spans="1:4" x14ac:dyDescent="0.25">
      <c r="B13" s="25">
        <f>B11-B12</f>
        <v>54957.787400000001</v>
      </c>
      <c r="D13">
        <v>61669.58</v>
      </c>
    </row>
    <row r="14" spans="1:4" x14ac:dyDescent="0.25">
      <c r="D14">
        <f>D12-D13</f>
        <v>8830.4199999999983</v>
      </c>
    </row>
    <row r="16" spans="1:4" x14ac:dyDescent="0.25">
      <c r="A16" s="17" t="s">
        <v>25</v>
      </c>
      <c r="B16" s="26">
        <v>125457.7874</v>
      </c>
    </row>
    <row r="17" spans="1:4" x14ac:dyDescent="0.25">
      <c r="B17" s="18">
        <v>61669.57894736842</v>
      </c>
      <c r="C17" s="17">
        <v>8830.42</v>
      </c>
      <c r="D17" s="13">
        <f>B17+C17</f>
        <v>70499.998947368425</v>
      </c>
    </row>
    <row r="18" spans="1:4" x14ac:dyDescent="0.25">
      <c r="B18" s="27">
        <f>B16-B17</f>
        <v>63788.208452631581</v>
      </c>
    </row>
    <row r="19" spans="1:4" x14ac:dyDescent="0.25">
      <c r="B19" s="24">
        <f>B18-C17</f>
        <v>54957.788452631583</v>
      </c>
    </row>
    <row r="21" spans="1:4" x14ac:dyDescent="0.25">
      <c r="A21" t="s">
        <v>26</v>
      </c>
      <c r="C21">
        <v>54957.79</v>
      </c>
    </row>
    <row r="22" spans="1:4" x14ac:dyDescent="0.25">
      <c r="B22" t="s">
        <v>24</v>
      </c>
      <c r="C22" s="13">
        <v>12500</v>
      </c>
    </row>
    <row r="23" spans="1:4" x14ac:dyDescent="0.25">
      <c r="C23" s="24">
        <f>C21-C22</f>
        <v>42457.79</v>
      </c>
    </row>
    <row r="26" spans="1:4" x14ac:dyDescent="0.25">
      <c r="A26" s="22" t="s">
        <v>10</v>
      </c>
      <c r="B26" s="20">
        <v>2383697.96</v>
      </c>
      <c r="D26" s="13"/>
    </row>
    <row r="27" spans="1:4" x14ac:dyDescent="0.25">
      <c r="A27" s="22"/>
      <c r="B27" s="23">
        <v>1813500</v>
      </c>
      <c r="D27" s="13"/>
    </row>
    <row r="28" spans="1:4" x14ac:dyDescent="0.25">
      <c r="A28" s="22"/>
      <c r="B28" s="23">
        <f>B26-B27</f>
        <v>570197.96</v>
      </c>
      <c r="D28" s="13"/>
    </row>
    <row r="30" spans="1:4" x14ac:dyDescent="0.25">
      <c r="A30" s="17" t="s">
        <v>10</v>
      </c>
      <c r="B30" s="17">
        <v>570197.96</v>
      </c>
      <c r="C30" s="17"/>
    </row>
    <row r="31" spans="1:4" x14ac:dyDescent="0.25">
      <c r="A31" s="17" t="s">
        <v>9</v>
      </c>
      <c r="B31" s="17">
        <v>54957.79</v>
      </c>
      <c r="C31" s="17"/>
    </row>
    <row r="32" spans="1:4" x14ac:dyDescent="0.25">
      <c r="A32" s="17"/>
      <c r="B32" s="22">
        <f>B30+B31</f>
        <v>625155.75</v>
      </c>
      <c r="C32" s="17" t="s">
        <v>27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Зверева</dc:creator>
  <cp:lastModifiedBy>UristMunicipal</cp:lastModifiedBy>
  <cp:lastPrinted>2019-10-24T13:34:44Z</cp:lastPrinted>
  <dcterms:created xsi:type="dcterms:W3CDTF">2016-05-30T06:12:37Z</dcterms:created>
  <dcterms:modified xsi:type="dcterms:W3CDTF">2019-10-29T06:58:23Z</dcterms:modified>
</cp:coreProperties>
</file>