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2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H56" i="1" l="1"/>
  <c r="H247" i="1" l="1"/>
  <c r="H257" i="1"/>
  <c r="H256" i="1"/>
  <c r="H254" i="1"/>
  <c r="H251" i="1" s="1"/>
  <c r="H250" i="1"/>
  <c r="H240" i="1" l="1"/>
  <c r="G233" i="1"/>
  <c r="H107" i="1" l="1"/>
  <c r="H57" i="1"/>
  <c r="H33" i="1"/>
  <c r="G33" i="1"/>
  <c r="H32" i="1"/>
  <c r="G32" i="1"/>
  <c r="H67" i="1" l="1"/>
  <c r="H261" i="1" l="1"/>
  <c r="H258" i="1" s="1"/>
  <c r="H246" i="1" s="1"/>
  <c r="H243" i="1"/>
  <c r="G239" i="1"/>
  <c r="G238" i="1"/>
  <c r="H233" i="1"/>
  <c r="H229" i="1"/>
  <c r="G229" i="1"/>
  <c r="H225" i="1"/>
  <c r="G225" i="1"/>
  <c r="H221" i="1"/>
  <c r="G221" i="1"/>
  <c r="H213" i="1"/>
  <c r="H212" i="1"/>
  <c r="G213" i="1"/>
  <c r="G212" i="1"/>
  <c r="H209" i="1"/>
  <c r="G209" i="1"/>
  <c r="H208" i="1"/>
  <c r="G208" i="1"/>
  <c r="H207" i="1"/>
  <c r="G207" i="1"/>
  <c r="H205" i="1"/>
  <c r="G205" i="1"/>
  <c r="H202" i="1"/>
  <c r="G202" i="1"/>
  <c r="H201" i="1"/>
  <c r="G201" i="1"/>
  <c r="H199" i="1"/>
  <c r="G199" i="1"/>
  <c r="H192" i="1"/>
  <c r="G192" i="1"/>
  <c r="H191" i="1"/>
  <c r="G191" i="1"/>
  <c r="H189" i="1"/>
  <c r="G189" i="1"/>
  <c r="H185" i="1"/>
  <c r="G185" i="1"/>
  <c r="H184" i="1"/>
  <c r="G184" i="1"/>
  <c r="H183" i="1"/>
  <c r="G183" i="1"/>
  <c r="H178" i="1"/>
  <c r="G178" i="1"/>
  <c r="H176" i="1"/>
  <c r="H175" i="1"/>
  <c r="G175" i="1"/>
  <c r="H173" i="1"/>
  <c r="G173" i="1"/>
  <c r="H172" i="1"/>
  <c r="G172" i="1"/>
  <c r="H165" i="1"/>
  <c r="G165" i="1"/>
  <c r="H163" i="1"/>
  <c r="G163" i="1"/>
  <c r="H162" i="1"/>
  <c r="G162" i="1"/>
  <c r="H160" i="1"/>
  <c r="G160" i="1"/>
  <c r="H158" i="1"/>
  <c r="G158" i="1"/>
  <c r="H156" i="1"/>
  <c r="G156" i="1"/>
  <c r="H152" i="1"/>
  <c r="H151" i="1"/>
  <c r="H150" i="1"/>
  <c r="H149" i="1"/>
  <c r="H148" i="1"/>
  <c r="G152" i="1"/>
  <c r="G151" i="1"/>
  <c r="G150" i="1"/>
  <c r="G149" i="1"/>
  <c r="G148" i="1"/>
  <c r="H144" i="1"/>
  <c r="H143" i="1"/>
  <c r="H142" i="1"/>
  <c r="H141" i="1"/>
  <c r="G144" i="1"/>
  <c r="G143" i="1"/>
  <c r="G142" i="1"/>
  <c r="G141" i="1"/>
  <c r="H133" i="1"/>
  <c r="G133" i="1"/>
  <c r="H131" i="1"/>
  <c r="G131" i="1"/>
  <c r="H129" i="1"/>
  <c r="G129" i="1"/>
  <c r="H126" i="1"/>
  <c r="G126" i="1"/>
  <c r="H124" i="1"/>
  <c r="H123" i="1"/>
  <c r="G124" i="1"/>
  <c r="G123" i="1"/>
  <c r="H119" i="1"/>
  <c r="G119" i="1"/>
  <c r="H116" i="1"/>
  <c r="G116" i="1"/>
  <c r="G104" i="1"/>
  <c r="H104" i="1"/>
  <c r="H103" i="1"/>
  <c r="G103" i="1"/>
  <c r="H109" i="1"/>
  <c r="H110" i="1"/>
  <c r="G110" i="1"/>
  <c r="G109" i="1"/>
  <c r="H101" i="1"/>
  <c r="H100" i="1"/>
  <c r="G101" i="1"/>
  <c r="G100" i="1"/>
  <c r="H98" i="1"/>
  <c r="H97" i="1"/>
  <c r="G98" i="1"/>
  <c r="G97" i="1"/>
  <c r="H95" i="1"/>
  <c r="H94" i="1"/>
  <c r="H93" i="1"/>
  <c r="G95" i="1"/>
  <c r="G94" i="1"/>
  <c r="G93" i="1"/>
  <c r="H90" i="1"/>
  <c r="G90" i="1"/>
  <c r="H88" i="1"/>
  <c r="G88" i="1"/>
  <c r="H86" i="1"/>
  <c r="G86" i="1"/>
  <c r="H84" i="1"/>
  <c r="G84" i="1"/>
  <c r="H83" i="1"/>
  <c r="G83" i="1"/>
  <c r="H82" i="1"/>
  <c r="G82" i="1"/>
  <c r="H78" i="1"/>
  <c r="H70" i="1"/>
  <c r="G70" i="1"/>
  <c r="G78" i="1"/>
  <c r="H77" i="1"/>
  <c r="G77" i="1"/>
  <c r="H76" i="1"/>
  <c r="G76" i="1"/>
  <c r="H64" i="1"/>
  <c r="G64" i="1"/>
  <c r="H62" i="1"/>
  <c r="G62" i="1"/>
  <c r="H60" i="1"/>
  <c r="G60" i="1"/>
  <c r="H54" i="1"/>
  <c r="G54" i="1"/>
  <c r="G49" i="1"/>
  <c r="G48" i="1"/>
  <c r="G47" i="1"/>
  <c r="G46" i="1"/>
  <c r="G45" i="1"/>
  <c r="G44" i="1"/>
  <c r="H49" i="1"/>
  <c r="H48" i="1"/>
  <c r="H47" i="1"/>
  <c r="H46" i="1"/>
  <c r="H45" i="1"/>
  <c r="H44" i="1"/>
  <c r="H41" i="1"/>
  <c r="H40" i="1"/>
  <c r="H39" i="1"/>
  <c r="H38" i="1"/>
  <c r="H37" i="1"/>
  <c r="H28" i="1"/>
  <c r="G28" i="1"/>
  <c r="H26" i="1"/>
  <c r="G26" i="1"/>
  <c r="H19" i="1"/>
  <c r="H17" i="1"/>
  <c r="H15" i="1"/>
  <c r="H13" i="1"/>
  <c r="G19" i="1"/>
  <c r="G17" i="1"/>
  <c r="G15" i="1"/>
  <c r="G13" i="1"/>
  <c r="H166" i="1" l="1"/>
  <c r="H42" i="1"/>
  <c r="G41" i="1"/>
  <c r="G40" i="1"/>
  <c r="G39" i="1"/>
  <c r="G38" i="1"/>
  <c r="G37" i="1"/>
  <c r="H226" i="1" l="1"/>
  <c r="H222" i="1"/>
  <c r="H214" i="1" s="1"/>
  <c r="H219" i="1"/>
  <c r="H193" i="1" l="1"/>
  <c r="H154" i="1"/>
  <c r="H210" i="1"/>
  <c r="H215" i="1"/>
  <c r="H203" i="1"/>
  <c r="H187" i="1"/>
  <c r="H230" i="1"/>
  <c r="H186" i="1" l="1"/>
  <c r="H134" i="1"/>
  <c r="H113" i="1"/>
  <c r="H121" i="1" l="1"/>
  <c r="H127" i="1"/>
  <c r="H29" i="1"/>
  <c r="H120" i="1" l="1"/>
  <c r="H117" i="1"/>
  <c r="H91" i="1"/>
  <c r="H80" i="1"/>
  <c r="H68" i="1"/>
  <c r="H139" i="1" l="1"/>
  <c r="H153" i="1"/>
  <c r="H145" i="1"/>
  <c r="H35" i="1"/>
  <c r="H79" i="1"/>
  <c r="H21" i="1"/>
  <c r="H20" i="1" s="1"/>
  <c r="G11" i="1"/>
  <c r="H11" i="1"/>
  <c r="H10" i="1"/>
  <c r="G10" i="1"/>
  <c r="H8" i="1" l="1"/>
  <c r="H51" i="1" l="1"/>
  <c r="H138" i="1" l="1"/>
  <c r="H71" i="1"/>
  <c r="H34" i="1" s="1"/>
</calcChain>
</file>

<file path=xl/sharedStrings.xml><?xml version="1.0" encoding="utf-8"?>
<sst xmlns="http://schemas.openxmlformats.org/spreadsheetml/2006/main" count="596" uniqueCount="455">
  <si>
    <t>№№ п/п</t>
  </si>
  <si>
    <t>Факт</t>
  </si>
  <si>
    <t>План</t>
  </si>
  <si>
    <t>Приложение № 2</t>
  </si>
  <si>
    <t>1.</t>
  </si>
  <si>
    <t>2.</t>
  </si>
  <si>
    <t>3.</t>
  </si>
  <si>
    <t>3.1.</t>
  </si>
  <si>
    <t>Подпрограмма 1 "Развитие дошкольного, общего и дополнительного образования детей"</t>
  </si>
  <si>
    <t>3.2.</t>
  </si>
  <si>
    <t>Подпрограмма 2 "Развитие современной инфраструктуры системы образования в Ловозерском районе"</t>
  </si>
  <si>
    <t>3.3.</t>
  </si>
  <si>
    <t>Подпрограмма 3 "Обеспечение реализации муниципальной программы и прочие мероприятия в области образования"</t>
  </si>
  <si>
    <t>3.4.</t>
  </si>
  <si>
    <t>Подпрограмма 4 "Организация отдыха, оздоровления и занятости детей и молодежи, родителей с детьми в Ловозерском районе"</t>
  </si>
  <si>
    <t>3.6.</t>
  </si>
  <si>
    <t>4.</t>
  </si>
  <si>
    <t>4.1.</t>
  </si>
  <si>
    <t>5.</t>
  </si>
  <si>
    <t>5.1.</t>
  </si>
  <si>
    <t>Подпрограмма 1 "Улучшение положения и качества жизни социально уязвимых слоев населения"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</si>
  <si>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</si>
  <si>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</si>
  <si>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х</t>
  </si>
  <si>
    <t>7.</t>
  </si>
  <si>
    <t>II</t>
  </si>
  <si>
    <t>7.1.</t>
  </si>
  <si>
    <t>&lt;=1</t>
  </si>
  <si>
    <t>4.2.</t>
  </si>
  <si>
    <t>4.3.</t>
  </si>
  <si>
    <t>4.4.</t>
  </si>
  <si>
    <t>Единица измерения</t>
  </si>
  <si>
    <t>Наименование показателя</t>
  </si>
  <si>
    <t>Значение показателя</t>
  </si>
  <si>
    <t>Причины отклонения от плана</t>
  </si>
  <si>
    <t>Доля населения, систематически занимающегося физической культурой и спортом, в общей численности населения</t>
  </si>
  <si>
    <t>%</t>
  </si>
  <si>
    <t>тысяч человек</t>
  </si>
  <si>
    <t>Количество участников спортивных и физкультурно-массовых мероприятий</t>
  </si>
  <si>
    <t>1.1.</t>
  </si>
  <si>
    <t>1.2.</t>
  </si>
  <si>
    <t>человек</t>
  </si>
  <si>
    <t>единиц</t>
  </si>
  <si>
    <t>Доля детей, отдохнувших в детских оздоровительных лагерях с дневным пребыванием детей на базе общеобразовательных учреждений Ловозерского района</t>
  </si>
  <si>
    <t>да - 1/ нет - 0</t>
  </si>
  <si>
    <t>Доля детей-сирот и детей, оставшихся без попечения родителей, лиц из их числа, которым предоставлены меры социальной поддержки, от общего числа детей-сирот и детей, оставшихся без попечения родителей, лицам из их числа, имеющих на это право</t>
  </si>
  <si>
    <t>Доля оформленных личных дел муниципальных служащих и лиц, замещавших муниципальные должности в органах местного самоуправления муниципального образования Ловозерский район, от общего количества документов, поступивших в отдел бухгалтерского учета и отчетности администрации Ловозерского района по вопросу пенсионного обеспечения в соответствии с законодательством о муниципальной службе</t>
  </si>
  <si>
    <t>Доля детей-сирот и детей, оставшихся без попечения родителей, лиц из их числа, получивших жилые помещения по договорам найма специализированных жилых помещений, от общего числа детей-сирот и детей, оставшихся без попечения родителей, лицам из их числа, имеющим на это право</t>
  </si>
  <si>
    <t>Доля детей-сирот и детей, оставшихся без попечения родителей, лиц из числа детей-сирот и детей, оставшихся без попечения родителей, получивших меры социальной поддержки по оплате жилого помещения и коммунальных услуг, от общего числа детей-сирот и детей, оставшихся без попечения родителей, лицам из их числа, имеющим на это право</t>
  </si>
  <si>
    <t>тысяч рублей</t>
  </si>
  <si>
    <t>Отношение объема муниципального долга Ловозерского района по сотоянию на 1 января года, следующего за отчетным, к общему годовому объему доходов бюджета муниципального образования Ловозерский район в финансовом году (без учета объема безвозмездных поступлений)</t>
  </si>
  <si>
    <t>Доля главных администраторов средств местного бюджета, имеющих итоговую оценку качества финансового менеджмента более 60 баллов</t>
  </si>
  <si>
    <t>Отношение объема просроченной кредиторской задолженности местного бюджета и муниципальных бюджетных учреждений к объему расходов местного бюджета</t>
  </si>
  <si>
    <t>Функционирование информационного ресурса "Бюджет для граждан" в информационно-коммуникационной сети Интернет</t>
  </si>
  <si>
    <t>Объем просроченной кредиторской задолженности по выплате заработной платы</t>
  </si>
  <si>
    <t>Количество работников прошедших обучение в обучающих семинарах (объемом менее 72 часов), обучение на курсах повышения квалификации (объемом более 72 часов), с получением свидетельства государственного образца (не менее)</t>
  </si>
  <si>
    <t>"Развитие физической культуры и спорта в Ловозерском районе" на 2017 - 2019 годы</t>
  </si>
  <si>
    <t>1.3.</t>
  </si>
  <si>
    <t>1.4.</t>
  </si>
  <si>
    <t>Цель: Формирование здорового образа жизни населения района, развитие физкультуры и спорта</t>
  </si>
  <si>
    <t xml:space="preserve">Задача 1: Укрепление, обновление материально-технической базы для организации проведения спортивных мероприятий </t>
  </si>
  <si>
    <t>Количество обновленного спортивного оборудования, инвентаря</t>
  </si>
  <si>
    <t>Задача 2: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</si>
  <si>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Количество проведенных мероприятий</t>
  </si>
  <si>
    <t>Задача 3: Участие в районных, областных, всероссийских конкурсах и соревнованиях</t>
  </si>
  <si>
    <t>1.5.</t>
  </si>
  <si>
    <t>Количество конкурсов, соревнований</t>
  </si>
  <si>
    <t>Задача 4: Поддержка спортивно-технического клуба "СКИФ"</t>
  </si>
  <si>
    <t>Количество мероприятий</t>
  </si>
  <si>
    <t>2.1.</t>
  </si>
  <si>
    <t>Подпрограмма 1 "Профилактика безнадзорности и правонарушений в Ловозерском районе"</t>
  </si>
  <si>
    <t>Цель: Совершенствование системы профилактики правонарушений на территории Ловозерского района</t>
  </si>
  <si>
    <t>Задача 1: Профилактика безнадзорности правонарушений среди несовершеннолетних и молодёжи</t>
  </si>
  <si>
    <t>Количество преступлений, совершенных несовершеннолетними или при их участии</t>
  </si>
  <si>
    <t>2.1.1</t>
  </si>
  <si>
    <t>Задача 2: Совершенствование информационного обеспечения профилактики правонарушений на территории Ловозерского района</t>
  </si>
  <si>
    <t>2.1.2</t>
  </si>
  <si>
    <t>Количество информационных сообщений по профилактике безнадзорности правонарушений</t>
  </si>
  <si>
    <t>Задача 3: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</si>
  <si>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2.1.3</t>
  </si>
  <si>
    <t>Общее количество зарегистрированных преступлений по району</t>
  </si>
  <si>
    <t>2.2</t>
  </si>
  <si>
    <t>Подпрограмма 2 "Профилактика наркомании и алкоголизма в Ловозерском районе"</t>
  </si>
  <si>
    <t>Цель: Снижение уровня алкоголизма, наркомании и токсикомании и сокращение связанных с этим преступлений и правонарушений</t>
  </si>
  <si>
    <t>Задача 1: Пропаганда здорового образа жизни и формирование у населения отрицательного отношения к злоупотреблению алкоголем и потреблению наркотических веществ, а также к лицам, распространяющим и употребляющим наркотические и психотропные вещества</t>
  </si>
  <si>
    <t>2.2.1</t>
  </si>
  <si>
    <t>2.2.2</t>
  </si>
  <si>
    <t>Количество проведенных мероприятий, направленных на профилактику наркомании, токсикомании и алкоголизма</t>
  </si>
  <si>
    <t>Доля молодежи, вовлеченной в мероприятия по профилактике наркомании, токсикомании и алкоголизма</t>
  </si>
  <si>
    <t>150</t>
  </si>
  <si>
    <t>1.6.</t>
  </si>
  <si>
    <t>"Профилактика правонарушений, наркомании и алкоголизма в Ловозерском районе" на 2017 - 2019 годы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</si>
  <si>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2017 - 2019 годы</t>
  </si>
  <si>
    <t>Подпрограмма 1 "Развитие и сохранение культуры, народного творчества и промыслов в Ловозерском районе"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</si>
  <si>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</si>
  <si>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4.1.1</t>
  </si>
  <si>
    <t>Увеличение количества культурно-досуговых мероприятий (по сравнению с предыдущим годом)</t>
  </si>
  <si>
    <t>4.1.2</t>
  </si>
  <si>
    <t>Количество участников культурно-досуговых мероприятий</t>
  </si>
  <si>
    <t>4.1.3</t>
  </si>
  <si>
    <t>Увеличение доли детей, привлекаемых к участию в творческих мероприятиях, в общем числе детей</t>
  </si>
  <si>
    <t>Задача 1: Обеспечение прав граждан на участие в культурной жизни, реализация творческого потенциала населения</t>
  </si>
  <si>
    <t>4.1.4</t>
  </si>
  <si>
    <t>Количество мероприятий, направленных на реализацию творческого потенциала населения</t>
  </si>
  <si>
    <t>Задача 2: Сохранение культурного и исторического наследия, расширение доступа населения к культурным ценностям и информации</t>
  </si>
  <si>
    <t>4.1.5</t>
  </si>
  <si>
    <t>Количество мероприятий по сохранению культурного и исторического наследия</t>
  </si>
  <si>
    <t>Задача 3: Организация и участие в конкурсах, смотрах, выставках, семинарах и повышения квалификации работников культуры</t>
  </si>
  <si>
    <t>4.1.6</t>
  </si>
  <si>
    <t>Количество конкурсов, смотров, выставок, семинаров</t>
  </si>
  <si>
    <t>Цель: Обеспечение предоставления муниципальных услуг в сфере культуры и искусства</t>
  </si>
  <si>
    <t>4.2.1</t>
  </si>
  <si>
    <t>Охват населения района библиотечным обслуживанием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</si>
  <si>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</si>
  <si>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4.2.2</t>
  </si>
  <si>
    <t>Доля населения в возрасте от 7 до 17 лет, получающего услуги дополнительного образования детей в сфере культуры</t>
  </si>
  <si>
    <t>4.2.3</t>
  </si>
  <si>
    <t>Уровень удовлетворенности населения качеством предоставления муниципальных услуг в сфере культуры</t>
  </si>
  <si>
    <t>4.2.4</t>
  </si>
  <si>
    <t>Задача 1: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</si>
  <si>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4.2.5</t>
  </si>
  <si>
    <t xml:space="preserve">Количество посещений </t>
  </si>
  <si>
    <t>Задача 2: Предоставление дополнительного образования детям в сфере культуры и искусства</t>
  </si>
  <si>
    <t>4.2.6</t>
  </si>
  <si>
    <t>Доля детей, осваивающих дополнительные образовательные программы в образовательном учреждении</t>
  </si>
  <si>
    <t>4.2.7</t>
  </si>
  <si>
    <t>Доля родителей (законных представителей), удовлетворенных условиями и качеством предоставляемой образовательной услуги</t>
  </si>
  <si>
    <t>Задача 3: Организация деятельности клубных формирований и формирований самодеятельного народного творчества, организация мероприятий</t>
  </si>
  <si>
    <t>4.2.8</t>
  </si>
  <si>
    <t>Количество клубных формирований</t>
  </si>
  <si>
    <t>4.2.9</t>
  </si>
  <si>
    <t>Подпрограмма 3 "Модернизация учреждений культуры в Ловозерском районе"</t>
  </si>
  <si>
    <t>4.3.1</t>
  </si>
  <si>
    <t>Цель: Укрепление материально-технической базы и оснащение учреждений культуры Ловозерского района</t>
  </si>
  <si>
    <t>Количество учреждений культуры, отремонтированных и реконструированных в отчетном году</t>
  </si>
  <si>
    <t>4.3.2</t>
  </si>
  <si>
    <t>Количество учреждений культуры, оснащенных необходимой потребностью в отчетном году</t>
  </si>
  <si>
    <t>Задача 1: Организация и проведение ремонтных работ в учреждениях культуры, учреждениях образования в сфере культуры и искусства</t>
  </si>
  <si>
    <t>4.3.3</t>
  </si>
  <si>
    <t>Количество проведенных ремонтных работ</t>
  </si>
  <si>
    <t>Подпрограмма 4 "Наследие"</t>
  </si>
  <si>
    <t>Цель: Сохранение культурного и исторического наследия, расширение доступа населения к культурным ценностям и информации</t>
  </si>
  <si>
    <t>Задача 1: Обеспечение сохранности и использования объектов культурного наследия, доступности к культурным ценностям</t>
  </si>
  <si>
    <t>4.4.1</t>
  </si>
  <si>
    <t>Доля объектов культурного наследия Ловозерского района, находящихся в удовлетворительном состоянии, в общем количестве объектов культурного наследия</t>
  </si>
  <si>
    <t>4.5</t>
  </si>
  <si>
    <t>Цель: Обеспечение развития культуры Ловозерского района через эффективное выполнение муниципальных функций</t>
  </si>
  <si>
    <t>4.5.1</t>
  </si>
  <si>
    <t>Создание условий для организации и обеспечения деятельности учреждений культуры и дополнительного образования детей в сфере культуры и искусства</t>
  </si>
  <si>
    <t>Да-1/Нет-0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</si>
  <si>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</si>
  <si>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Подпрограмма 1 "Создание этнографического комплекса "Саамская деревня"</t>
  </si>
  <si>
    <t>5.1.1</t>
  </si>
  <si>
    <t>Цель: Повышение конкурентоспособности Ловозерского района</t>
  </si>
  <si>
    <t>Увеличение числа въездного и внутреннего туризма</t>
  </si>
  <si>
    <t>5.1.2</t>
  </si>
  <si>
    <t>Рост количества туристов, посещающих Ловозерский район</t>
  </si>
  <si>
    <t>тыс. чел.</t>
  </si>
  <si>
    <t>5.1.3</t>
  </si>
  <si>
    <t>Задача 1: Содействие развитию туристической инфраструктуры</t>
  </si>
  <si>
    <t>Количество проведенных мероприятий, направленных на развитие туристической инфраструктуры</t>
  </si>
  <si>
    <t xml:space="preserve">Подпрограмма 2 "Информационное обеспечение развития туризма в Ловозерском районе" </t>
  </si>
  <si>
    <t>Цель:Популяризация туристических возможностей Ловозерского района</t>
  </si>
  <si>
    <t>5.2.1</t>
  </si>
  <si>
    <t>Количество мероприятий, направленных на популяризацию туристических возможностей района</t>
  </si>
  <si>
    <t>Задача 1: Создание современной системы рекламно-информационного обеспечения туристской деятельности</t>
  </si>
  <si>
    <t>5.2.2</t>
  </si>
  <si>
    <t>Количество рекламно-информационных материалов (буклеты, брошюры, баннеры)</t>
  </si>
  <si>
    <t>Задача 2: Продвижение туристских продуктов на рынке туристских услуг</t>
  </si>
  <si>
    <t>5.2.3</t>
  </si>
  <si>
    <t>Количество посещений выставок, ярмарок, семинаров в области туризма</t>
  </si>
  <si>
    <t>6.</t>
  </si>
  <si>
    <t>6.1.</t>
  </si>
  <si>
    <t>6.2.</t>
  </si>
  <si>
    <t>Муниципальная программа муниципального образования Ловозерский район "Профилактика экстремизма и терроризма в Ловозерском районе" на 2017-2019 годы</t>
  </si>
  <si>
    <t>Отсутствие совершенных (попыток совершения) террористических актов на территории Ловозерского района</t>
  </si>
  <si>
    <t>7.2.</t>
  </si>
  <si>
    <t>Цель: Повышение уровня безопасности и защищенности населения Ловозерского района от угроз терроризма и экстремизма; предупреждение и пресечение распространения террористической и экстремистской идеологии</t>
  </si>
  <si>
    <t>Отсутствие совершенных (попыток совершения)  актов экстремистской направленности на территории Ловозерского района</t>
  </si>
  <si>
    <t>"Развитие образования Ловозерского района" на 2017 - 2019 годы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</si>
  <si>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</si>
  <si>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3.1.1.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</si>
  <si>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школе</t>
  </si>
  <si>
    <t>3.1.2.</t>
  </si>
  <si>
    <t>Отношение средней заработной платы педагогических работников муниципальных дошкольных образовательных учреждений к средней заработной плате в сфере общего образования в Ловозерском районе</t>
  </si>
  <si>
    <t>3.1.3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</si>
  <si>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</si>
  <si>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3.1.4</t>
  </si>
  <si>
    <t>Отношение средней заработной платы педагогических работников в образовательных организациях общего образования к средней заработной плате в Мурманской области</t>
  </si>
  <si>
    <t>3.1.5</t>
  </si>
  <si>
    <t>Отношение средней заработной платы педагогических работников организаций дополнительного образования к средней заработной плате учителей в муниципальном образовании</t>
  </si>
  <si>
    <t>Цель: Формирование условий, обеспечивающих соответствие учреждений образования современным требованиям</t>
  </si>
  <si>
    <t>3.2.1</t>
  </si>
  <si>
    <t>Доля общеобразовательных учреждений, в которых сформирована высокотехнологическая среда для применения электронного обучения и дистанционных образовательных технологий</t>
  </si>
  <si>
    <t>3.2.2</t>
  </si>
  <si>
    <t>Доля муниципальных образовательных учреждений, в которых проведены ремонтные работы и реконструкция, от общего числа образовательных учреждений, требующих ремонта</t>
  </si>
  <si>
    <t>3.2.3</t>
  </si>
  <si>
    <t>Доля образовательных учреждений, имеющих периметральное ограждение</t>
  </si>
  <si>
    <t>3.2.4</t>
  </si>
  <si>
    <t>Доля образовательных учреждений, оснащенных системой видеонаблюдения</t>
  </si>
  <si>
    <t>3.2.5</t>
  </si>
  <si>
    <t>Доля образовательных учреждений, оснащенных тревожной кнопкой</t>
  </si>
  <si>
    <t>3.2.6</t>
  </si>
  <si>
    <t>Доля образовательных учреждений, оснащенных системами автоматической пожарной сигнализацией</t>
  </si>
  <si>
    <t>3.2.7</t>
  </si>
  <si>
    <t>Доля образовательных учреждений, имеющих неустраненные предписания государственного пожарного надзора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</si>
  <si>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</si>
  <si>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</si>
  <si>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3.3.1</t>
  </si>
  <si>
    <t>3.3.2</t>
  </si>
  <si>
    <t>Доля выпускников муниципальных бюджетных общеобразовательных учреждений, не сдавших единый государственный экзамен, в общей численности выпускников муниципальных бюджетных общеобразовательных учреждений</t>
  </si>
  <si>
    <t>Доля обучающихся, находящихся в трудной жизненной ситуации, отдохнувших в выездных оздоровительных лагерях и санаториях за пределами Мурманской области и Ловозерского района</t>
  </si>
  <si>
    <t>3.4.2</t>
  </si>
  <si>
    <t>Цель: Организация организованного отдыха и оздоровления детей и молодежи</t>
  </si>
  <si>
    <t>Задача 1: Обеспечение качественным отдыхом детей в детских оздоровительных лагерях с дневным пребыванием на базе образовательных учреждений Ловозерского района</t>
  </si>
  <si>
    <t>3.4.1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</si>
  <si>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и Мурманской области</t>
  </si>
  <si>
    <t>3.4.3</t>
  </si>
  <si>
    <t xml:space="preserve">Ведомственная целевая программа "Школьное здоровое питание в Ловозерском районе" </t>
  </si>
  <si>
    <t>3.5.</t>
  </si>
  <si>
    <t xml:space="preserve">Аналитическая ведомственная целевая программа "Развитие системы образования через эффективное выполнение муниципальных функций" 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</si>
  <si>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</si>
  <si>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3.6.1</t>
  </si>
  <si>
    <t>3.6.2</t>
  </si>
  <si>
    <t>3.6.3</t>
  </si>
  <si>
    <t xml:space="preserve">Доля обучающихся, обеспеченных организованным горячим питанием за счет всех источников финансирования, в общем количестве обучающихся </t>
  </si>
  <si>
    <t>Доля обучающихся, посещающие группы продленного дня, обеспеченных двухразовым питанием, в общем количестве обучающихся</t>
  </si>
  <si>
    <t>Доля обучающихся 1-4 классов муниципальных бюджетных общеобразовательных учреждений, обеспеченных бесплатным цельным молоком либо питьевым молоком, в общем количестве обучающихся</t>
  </si>
  <si>
    <t>Цель: Обеспечение эффективного функционирования и развития системы образования Ловозерского района</t>
  </si>
  <si>
    <t>3.5.1</t>
  </si>
  <si>
    <t>Осуществление полномочий в сфере дошкольного, общего и дополнительного образования</t>
  </si>
  <si>
    <t>8.</t>
  </si>
  <si>
    <t>Муниципальная программа муниципального образования Ловозерский район "Социальная поддержка отдельных категорий граждан" на 2017 - 2019 годы</t>
  </si>
  <si>
    <t>8.1.</t>
  </si>
  <si>
    <t>Цель:Обеспечение доступности и качества дополнительных мер социальной поддержки</t>
  </si>
  <si>
    <t>8.1.1</t>
  </si>
  <si>
    <t>8.1.2</t>
  </si>
  <si>
    <t>8.1.3</t>
  </si>
  <si>
    <t>8.1.4</t>
  </si>
  <si>
    <t xml:space="preserve">Доля граждан, получивших дополнительные меры социальной поддержки, в общем числе обратившихся </t>
  </si>
  <si>
    <t xml:space="preserve">Доля граждан, получающих компенсационные расходы на оплату стоимости проезда лицам, проживающим в муниципальном образовании Ловозерский район, направленным в учреждения здравоохранения Мурманской области, в общем числе обратившихся </t>
  </si>
  <si>
    <t>Количество граждан, получивших ежемесячную жилищно-коммунальную выплату, в общем количестве граждан, работающих в сельских и городских населенных пунктах Ловозерского района</t>
  </si>
  <si>
    <t>8.2.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</si>
  <si>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</si>
  <si>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8.2.1</t>
  </si>
  <si>
    <t>8.2.2</t>
  </si>
  <si>
    <t>8.2.3</t>
  </si>
  <si>
    <t>8.2.4</t>
  </si>
  <si>
    <t>8.2.5</t>
  </si>
  <si>
    <t>Доля опекунов (попечителей), приемных родителей на содержание ребенка</t>
  </si>
  <si>
    <t>Доля приёмных родителей получающих денежное вознаграждение за содержание детей-сирот и детей, оставшихся без попечения родителей, лиц из их числа, из общего числа приемных родителей</t>
  </si>
  <si>
    <t>9.</t>
  </si>
  <si>
    <t>Муниципальная программа муниципального образования Ловозерский район "Управление муниципальными финансами" на 2017 - 2019 годы</t>
  </si>
  <si>
    <t>Доля расходов бюджета, формируемых в рамках целевых программ</t>
  </si>
  <si>
    <t>Удельный вес проведенных контрольных мероприятий использования средств бюджета муниципального образования Ловозерский район к числу запланированных мероприятий</t>
  </si>
  <si>
    <t>Количество проведенных проверок исполнения законодательства о муниципальных закупках</t>
  </si>
  <si>
    <t>Степень качества организации и осуществления бюджетного процесса присвоенная муниципальному образованию Ловозерский район Министерством финансов Мурманской области</t>
  </si>
  <si>
    <t>I</t>
  </si>
  <si>
    <t>Ведомственная целевая программа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</si>
  <si>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9.2.1</t>
  </si>
  <si>
    <t>9.2.2</t>
  </si>
  <si>
    <t>9.2.3</t>
  </si>
  <si>
    <t>9.2.4</t>
  </si>
  <si>
    <t>9.2.5</t>
  </si>
  <si>
    <t>9.2.6</t>
  </si>
  <si>
    <t>Цель: Повышение качества бюджетного процесса в Ловозерском районе. Обеспечение устойчивого исполнения местных бюджетов</t>
  </si>
  <si>
    <t>9.1.1</t>
  </si>
  <si>
    <t>Наличие проекта бюджета муниципального образования Ловозерский район, подготовленного в соответствии с требованиями бюджетного законодательства</t>
  </si>
  <si>
    <t>да-1/нет-0</t>
  </si>
  <si>
    <t>Задача 1. Совершенствование бюджетного процесса в муниципальном образовании Ловозерский район и нормативно-правового регулирования в бюджетно-финансовой сфере, повышение прозрачности бюджетов и открытости бюджетного процесса</t>
  </si>
  <si>
    <t>9.1.2</t>
  </si>
  <si>
    <t>Полнота исполнения расходных обязательств муниципального образования Ловозерский район</t>
  </si>
  <si>
    <t>Задача 2. Эффективное управление муниципальным долгом. Оптимизация объема и структуры муниципального долга муниципального образования Ловозерский район</t>
  </si>
  <si>
    <t>9.1.3</t>
  </si>
  <si>
    <t>Объем муниципального внутреннего долга на конец года</t>
  </si>
  <si>
    <t>тыс.рублей</t>
  </si>
  <si>
    <t>Задача 3. Повышение качества управления муниципальными финансами</t>
  </si>
  <si>
    <t>Задача 4. Развитие информационной системы управления муниципальными финансами</t>
  </si>
  <si>
    <t>Регулярное размещение в сети интернет информации о муниципальных финансах, да/нет</t>
  </si>
  <si>
    <t>Выполнение бюджета по доходам (без учета межбюджетных трансфертов) (факт/план)</t>
  </si>
  <si>
    <t>100</t>
  </si>
  <si>
    <t>103</t>
  </si>
  <si>
    <t>10.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</si>
  <si>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</si>
  <si>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10.1</t>
  </si>
  <si>
    <t>Подпрограмма 1 "Содержание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</si>
  <si>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</si>
  <si>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10.1.1</t>
  </si>
  <si>
    <t>Протяженность автомобильных дорог общего пользования местного значения</t>
  </si>
  <si>
    <t>км</t>
  </si>
  <si>
    <t>Задача: Приведение в нормативное состояние сети автомобильных дорог общего пользования местного значения</t>
  </si>
  <si>
    <t>Доля выполненных мероприятий по обслуживанию и содержанию автомобильных дорог</t>
  </si>
  <si>
    <t>Доля выполненных мероприятий по ремонту и капитальному ремонту дорог за счет субсидий</t>
  </si>
  <si>
    <t>10.2</t>
  </si>
  <si>
    <t>Подпрограмма 2 "Повышение безопасности дорожного движения"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</si>
  <si>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движения"</t>
  </si>
  <si>
    <t>10.2.1</t>
  </si>
  <si>
    <t>Количество ДТП</t>
  </si>
  <si>
    <t>Количество лиц, пострадавших в ДТП</t>
  </si>
  <si>
    <t>Количество детей, пострадавших в ДТП</t>
  </si>
  <si>
    <t>Задача 1: Повышение уровня безопасности транспортной системы на территории муниципального образования сельское поселение Ловозеро Ловозерского района</t>
  </si>
  <si>
    <t>Доля выполненных мероприятий, направленных на обеспечение безопасности дорожного движения</t>
  </si>
  <si>
    <t>Задача 2: Формирование у детей навыков безопасного поведения на дорогах</t>
  </si>
  <si>
    <t>Количество проведенных мероприятий, направленных на обеспечение безопасности дорожного движения</t>
  </si>
  <si>
    <t>Количество детей, принявших участие в мероприятиях, направленных на обеспечение безопасности дорожного движения</t>
  </si>
  <si>
    <t>10.3</t>
  </si>
  <si>
    <t>Ведомственная целевая программа "Транспортное обслуживание населения между поселениями Ловозерского района"</t>
  </si>
  <si>
    <t>10.3.1</t>
  </si>
  <si>
    <t>Обеспеченность населения общественным автомобильным транспортом</t>
  </si>
  <si>
    <t>Задача: Гарантированное и качественное транспортное обслуживание населения автомобильным транспортом общего пользования</t>
  </si>
  <si>
    <t>Количество выполненных рейсов</t>
  </si>
  <si>
    <t>Количество перевезенных пассажиров</t>
  </si>
  <si>
    <t>Количество перевезенных пассажиров, имеющих право льготного проезда</t>
  </si>
  <si>
    <t>Ведомственная целевая программа "Транспортное обслуживание населения муниципального образования сельское поселение Ловозеро Ловозерского района"</t>
  </si>
  <si>
    <t>Цель: Обеспечение потребностей населения в авиационных транспортных услугах на территории муниципального образования сельское поселение Ловозеро Ловозерского района</t>
  </si>
  <si>
    <t>Количество выполненных рейсов воздушным транспортом</t>
  </si>
  <si>
    <t>Количество перевезенных пассажиров воздушным транспортом</t>
  </si>
  <si>
    <t>11.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</si>
  <si>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</si>
  <si>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11.1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</si>
  <si>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</si>
  <si>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муниципального образования Ловозерский район за счет реализации мероприятий по энергосбережению и повышению энергетической эффективности</t>
  </si>
  <si>
    <t>Установка приборов учета тепловой энергии</t>
  </si>
  <si>
    <t>Проведение энергетических обследований зданий с составлением энергетического паспорта</t>
  </si>
  <si>
    <t>Подпрограмма 2"Энергосбережение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</si>
  <si>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</si>
  <si>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Принятие муниципальных нормативных правовых актов в сфере энергосбережения</t>
  </si>
  <si>
    <t>Подпрограмма 3 "Обеспечение нефтепродуктами и топливом отдаленных населенных пунктов с ограниченными сроками завоза грузов муниципального образования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</si>
  <si>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муниципального образования сельское поселение Ловозеро Ловозерского района качественным электроснабжением</t>
  </si>
  <si>
    <t>Задача: Закупка и доставка нефтепродуктов для обеспечения электроснабжения населения отдаленных населенных пунктов с ограниченными сроками завоза грузов</t>
  </si>
  <si>
    <t>Объем дизельного топлива, планируемый к доставке</t>
  </si>
  <si>
    <t>тыс.тонн</t>
  </si>
  <si>
    <t>12.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</si>
  <si>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2017-2020 годы</t>
  </si>
  <si>
    <t>Цель: Обеспечение населения муниципального образования сельское поселение Ловозеро Ловозерского района качественным, комфортным и доступным жильём</t>
  </si>
  <si>
    <t>Задача 1: Удовлетворение потребностей сельского населения, в том числе молодых семей и молодых специалистов в благоустроенном жилье</t>
  </si>
  <si>
    <t>12.1</t>
  </si>
  <si>
    <t>Общая площадь построенного (приобретенного) жилья для жителей сельских населенных пунктов Ловозерского района</t>
  </si>
  <si>
    <t>кв.м</t>
  </si>
  <si>
    <t>13.</t>
  </si>
  <si>
    <t>Муниципальная программа муниципального образования Ловозерский район "Обеспечение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жильём" на 2017-2020 годы</t>
  </si>
  <si>
    <t>Цель: Оказание социальной поддержки отдельным категориям граждан в целях обеспечения жильем на территории муниципального образования сельское поселение Ловозеро Ловозерского района</t>
  </si>
  <si>
    <t>Задача 1: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</si>
  <si>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Количество многодетных семей, получивших средства на приобретение материалов для индивидуального жилищного строительства</t>
  </si>
  <si>
    <t>Задача 2: Обеспечение земельных участков объектами коммунальной инфраструктуры и дорогами</t>
  </si>
  <si>
    <t>Наличие проектной документации объектов коммунальной инфраструктуры и дорог</t>
  </si>
  <si>
    <t>да/нет</t>
  </si>
  <si>
    <t>да</t>
  </si>
  <si>
    <t>Ввод в эксплуатацию объектов коммунальной инфраструктуры и дорог</t>
  </si>
  <si>
    <t>нет</t>
  </si>
  <si>
    <t>Задача 3: Проведение работ по планировке территории и кадастровых работ для постановки земельных участков на государственный кадастровый учет, для предоставления на безвозмездной основе многодетным семьям</t>
  </si>
  <si>
    <t>Проведение работ по планировке территории</t>
  </si>
  <si>
    <t>уч.</t>
  </si>
  <si>
    <t>Количество сформированных и поставленных на кадастровый учет земельных участков, для предоставления на безвозмездной основе многодетным семьям</t>
  </si>
  <si>
    <t>шт.</t>
  </si>
  <si>
    <t>14.</t>
  </si>
  <si>
    <t>Цель: Создание безопасных и благоприятных условий проживания граждан</t>
  </si>
  <si>
    <t>142</t>
  </si>
  <si>
    <t xml:space="preserve"> </t>
  </si>
  <si>
    <t>Доля проведенных мероприятий для обучающихся и воспитанников муниципальных бюджетных образовательных учреждениях Ловозерского района, в общем количестве запланированных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</si>
  <si>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единого государственного экзамена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</si>
  <si>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</si>
  <si>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Увеличение количества библиографических записей в электронных каталогах библиотек, в т.ч. включенных в Сводный электронный каталог библиотек Мурманской области</t>
  </si>
  <si>
    <t xml:space="preserve">Аналитическая ведомственная программа "Развитие культуры Ловозерского района через эффективное выполнение муниципальных функций" </t>
  </si>
  <si>
    <t>Доля обоснованных бюджетных ассигнований в общем объеме расходов бюджета муниципального образования Ловозерский район</t>
  </si>
  <si>
    <t>Подпрограмма "Повышение эффективности бюджетных расходов муниципального образования Ловозерский район" на 2017 - 2019 годы</t>
  </si>
  <si>
    <t>Отношение дефицита бюджета муниципального образования Ловозерский район к доходам бюджета муниципального образования Ловозерский район без учета  объема безвозмездных поступлений в отчетном финансовом году</t>
  </si>
  <si>
    <t>Цель: Организация транспортного обслуживания населения в Ловозерском районе автомобильным транспортом общего пользования на социально значимом муниципальном маршруте с предоставлением права льготного проезда отдельным категориям граждан</t>
  </si>
  <si>
    <t>Информация о достижении значений показателей реализации муниципальных программ в 2018 году</t>
  </si>
  <si>
    <t>Муниципальная программа муниципального образования Ловозерский район "Организация ритуальных услуг и содержание мест захоронения на территории муниципального образования сельское поселение Ловозеро Ловозерского района" на 2018-2020 годы</t>
  </si>
  <si>
    <t>Цель: Организация похоронного дела и содержание мест захоронения на территории муниципального образования сельское поселение Ловозеро Ловозерского района</t>
  </si>
  <si>
    <t>Задача 1: Организация обслуживания территории мест захоронения</t>
  </si>
  <si>
    <t>Количество объектов муниципального имущества, в отношении которых осуществлены мероприятия по содержанию</t>
  </si>
  <si>
    <t>кол-во объектов</t>
  </si>
  <si>
    <t>Задача2: Возмещение специализированной организации по вопросам похоронного дела стоимости гарантированного перечня услуг по погребению лиц, не имеющих родственников и без определенного места жительства, в размере, превышающем социальное пособие на погребение</t>
  </si>
  <si>
    <t>Количество захороненных безродных и невостребованных умерших</t>
  </si>
  <si>
    <t>ед.</t>
  </si>
  <si>
    <t>Муниципальная программа муниципального образования Ловозерский район "Управление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Ловозерского района" на 2018-2020 годы</t>
  </si>
  <si>
    <t>Подпрограмма 1 "Капитальный ремонт общего имущества в многоквартирных домах муниципального жилищного фонда муниципального образования Ловозерский район"</t>
  </si>
  <si>
    <t>Задача: Обеспечение оплаты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t>
  </si>
  <si>
    <t>Оплата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t>
  </si>
  <si>
    <t>Подпрограмма 2 "Ремонт и содержание муниципального жилищного фонда муниципального образования Ловозерский район"</t>
  </si>
  <si>
    <t>Цель: Содержание муниципального жилищного фонда</t>
  </si>
  <si>
    <t>Задача: Обеспечение надлежащего санитарно-технического состояния жилищного фонда</t>
  </si>
  <si>
    <t>Количество муниципальных квартир, в которых произведена оплата за коммунальные услуги</t>
  </si>
  <si>
    <t>Количество отремонтированных пустующих квартир и квартир после умерших</t>
  </si>
  <si>
    <t>Количество обследуемых многоквартирных домов</t>
  </si>
  <si>
    <t>Доля возмещенной задолженности</t>
  </si>
  <si>
    <t>Подпрограмма 3 "Развитие жилищно-коммунального комплекса на территории муниципального образования сельское поселение Ловозеро Ловозерского района"</t>
  </si>
  <si>
    <t>Цель: Развитие коммунальной инфраструктуры и повышение качества предоставляемых жилищно-коммунальных услуг</t>
  </si>
  <si>
    <t>Задача: Содержание объектов коммунальной инфраструктуры</t>
  </si>
  <si>
    <t>Количество актуализированных схем</t>
  </si>
  <si>
    <t>Количество актуализированных программ</t>
  </si>
  <si>
    <t>7.1.1.</t>
  </si>
  <si>
    <t>7.1.2</t>
  </si>
  <si>
    <t>7.1.3</t>
  </si>
  <si>
    <t>7.1.4</t>
  </si>
  <si>
    <t>7.2.1</t>
  </si>
  <si>
    <t>7.2.2</t>
  </si>
  <si>
    <t>7.2.3</t>
  </si>
  <si>
    <t>7.2.4</t>
  </si>
  <si>
    <t>7.2.5</t>
  </si>
  <si>
    <t>8.1.5</t>
  </si>
  <si>
    <t>8.1.6</t>
  </si>
  <si>
    <t>8.2.6</t>
  </si>
  <si>
    <t>8.2.7</t>
  </si>
  <si>
    <t>8.2.8</t>
  </si>
  <si>
    <t>8.2.9</t>
  </si>
  <si>
    <t>8.2.10</t>
  </si>
  <si>
    <t>8.2.11</t>
  </si>
  <si>
    <t>9.1</t>
  </si>
  <si>
    <t>9.2</t>
  </si>
  <si>
    <t>9.3</t>
  </si>
  <si>
    <t>9.3.1</t>
  </si>
  <si>
    <t>9.3.2</t>
  </si>
  <si>
    <t>9.3.3</t>
  </si>
  <si>
    <t>9.3.4</t>
  </si>
  <si>
    <t>9.4</t>
  </si>
  <si>
    <t>9.4.1</t>
  </si>
  <si>
    <t>9.4.2</t>
  </si>
  <si>
    <t>10.1.2.</t>
  </si>
  <si>
    <t>12.2</t>
  </si>
  <si>
    <t>12.3</t>
  </si>
  <si>
    <t>12.4</t>
  </si>
  <si>
    <t>12.5</t>
  </si>
  <si>
    <t>13.1.1</t>
  </si>
  <si>
    <t>13.2.1</t>
  </si>
  <si>
    <t>14.1.</t>
  </si>
  <si>
    <t>14.1.1.</t>
  </si>
  <si>
    <t>14.2.</t>
  </si>
  <si>
    <t>14.2.1.</t>
  </si>
  <si>
    <t>14.2.2.</t>
  </si>
  <si>
    <t>14.2.3.</t>
  </si>
  <si>
    <t>14.2.4.</t>
  </si>
  <si>
    <t>14.3.</t>
  </si>
  <si>
    <t>14.3.1.</t>
  </si>
  <si>
    <t>14.3.2.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</si>
  <si>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</si>
  <si>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15.</t>
  </si>
  <si>
    <t>Цель: Участие в реализации государственной молодежной политики Российской Федерации</t>
  </si>
  <si>
    <t>Задача 4: Воспитание у молодежи высокой гражданско-социальной активности, патриотизма, приверженности идеям интернационализма, противодействия идеологии экстремизма</t>
  </si>
  <si>
    <t>3.4.4</t>
  </si>
  <si>
    <t>Материально-техническая обеспеченность муниципального отряда регионального отделения ВВПОД "Юнармия"</t>
  </si>
  <si>
    <t>Доля обучающихся, охваченных организованными видами отдыха  за пределами Ловозерского района и Мурманской области</t>
  </si>
  <si>
    <t>Превышение значения показателя  связано с тем, что в конце декабря 2018 года муниципальным образованием  Ловозерский район был взят кредит для оплаты расходных обязательств по заработной плате работников бюджетных учреждений</t>
  </si>
  <si>
    <t>Бюджет муниципального образования Ловозерский район за 2017 год был исполнен с профицитом</t>
  </si>
  <si>
    <t>Мероприятие перенесено на 2019 год</t>
  </si>
  <si>
    <t>построен частный жилой дом площадью 158,5 кв.м; приобретены 2 квартиры площадью 44,9 кв.м и 48,9 кв.м</t>
  </si>
  <si>
    <r>
      <t>1,0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</si>
  <si>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rPr>
        <i/>
        <vertAlign val="superscript"/>
        <sz val="10"/>
        <color theme="1"/>
        <rFont val="Times New Roman"/>
        <family val="1"/>
        <charset val="204"/>
      </rPr>
      <t>1)</t>
    </r>
    <r>
      <rPr>
        <i/>
        <sz val="10"/>
        <color theme="1"/>
        <rFont val="Times New Roman"/>
        <family val="1"/>
        <charset val="204"/>
      </rPr>
      <t>Оценка за весь период реализации Программы</t>
    </r>
  </si>
  <si>
    <t>Увеличение количества человек, желающих участвовать в спортивных мероприятиях</t>
  </si>
  <si>
    <t>Исполнение по фактической потребности</t>
  </si>
  <si>
    <t>Отсутствие решений судебных органов о возмещении безнадежных к взысканию долгов</t>
  </si>
  <si>
    <t>К предыдущему году</t>
  </si>
  <si>
    <t>К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</si>
</sst>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vertAlign val="superscript"/>
      <sz val="10"/>
      <color theme="1"/>
      <name val="Times New Roman"/>
      <family val="1"/>
      <charset val="204"/>
    </font>
    <font>
      <i/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2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4" borderId="1" xfId="0" applyFont="1" applyFill="1" applyBorder="1"/>
    <xf numFmtId="49" fontId="1" fillId="0" borderId="1" xfId="0" applyNumberFormat="1" applyFont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165" fontId="8" fillId="4" borderId="1" xfId="0" applyNumberFormat="1" applyFont="1" applyFill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2" fontId="4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/>
    <xf numFmtId="164" fontId="3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2" fontId="5" fillId="3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/>
    <xf numFmtId="0" fontId="3" fillId="4" borderId="1" xfId="0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/>
    </xf>
    <xf numFmtId="49" fontId="3" fillId="3" borderId="6" xfId="0" applyNumberFormat="1" applyFont="1" applyFill="1" applyBorder="1" applyAlignment="1">
      <alignment horizontal="left" vertical="center"/>
    </xf>
    <xf numFmtId="49" fontId="3" fillId="3" borderId="7" xfId="0" applyNumberFormat="1" applyFont="1" applyFill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tabSelected="1" view="pageLayout" topLeftCell="A61" zoomScaleNormal="100" workbookViewId="0">
      <selection activeCell="H8" sqref="H8"/>
    </sheetView>
  </sheetViews>
  <sheetFormatPr defaultRowHeight="15" x14ac:dyDescent="0.25"/>
  <cols>
    <col min="1" max="1" width="5.28515625" customWidth="1"/>
    <col min="2" max="2" width="37" customWidth="1"/>
    <col min="3" max="3" width="9.57031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9" x14ac:dyDescent="0.25">
      <c r="A1" s="1"/>
      <c r="B1" s="1"/>
      <c r="C1" s="1"/>
      <c r="D1" s="1"/>
      <c r="E1" s="1"/>
      <c r="F1" s="1"/>
      <c r="G1" s="164" t="s">
        <v>3</v>
      </c>
      <c r="H1" s="164"/>
      <c r="I1" s="164"/>
    </row>
    <row r="2" spans="1:9" x14ac:dyDescent="0.25">
      <c r="A2" s="165" t="s">
        <v>368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21"/>
      <c r="B3" s="21"/>
      <c r="C3" s="21"/>
      <c r="D3" s="21"/>
      <c r="E3" s="21"/>
      <c r="F3" s="21"/>
      <c r="G3" s="21"/>
      <c r="H3" s="21"/>
      <c r="I3" s="1"/>
    </row>
    <row r="4" spans="1:9" x14ac:dyDescent="0.25">
      <c r="A4" s="21"/>
      <c r="B4" s="21"/>
      <c r="C4" s="21"/>
      <c r="D4" s="21"/>
      <c r="E4" s="21"/>
      <c r="F4" s="21"/>
      <c r="G4" s="21"/>
      <c r="H4" s="21"/>
      <c r="I4" s="1"/>
    </row>
    <row r="5" spans="1:9" ht="15" customHeight="1" x14ac:dyDescent="0.25">
      <c r="A5" s="170" t="s">
        <v>0</v>
      </c>
      <c r="B5" s="171" t="s">
        <v>32</v>
      </c>
      <c r="C5" s="170" t="s">
        <v>31</v>
      </c>
      <c r="D5" s="169" t="s">
        <v>33</v>
      </c>
      <c r="E5" s="169"/>
      <c r="F5" s="169"/>
      <c r="G5" s="170" t="s">
        <v>453</v>
      </c>
      <c r="H5" s="166" t="s">
        <v>454</v>
      </c>
      <c r="I5" s="170" t="s">
        <v>34</v>
      </c>
    </row>
    <row r="6" spans="1:9" ht="15" customHeight="1" x14ac:dyDescent="0.25">
      <c r="A6" s="170"/>
      <c r="B6" s="171"/>
      <c r="C6" s="170"/>
      <c r="D6" s="22">
        <v>2017</v>
      </c>
      <c r="E6" s="169">
        <v>2018</v>
      </c>
      <c r="F6" s="169"/>
      <c r="G6" s="170"/>
      <c r="H6" s="167"/>
      <c r="I6" s="170"/>
    </row>
    <row r="7" spans="1:9" ht="27" customHeight="1" x14ac:dyDescent="0.25">
      <c r="A7" s="170"/>
      <c r="B7" s="171"/>
      <c r="C7" s="170"/>
      <c r="D7" s="19" t="s">
        <v>1</v>
      </c>
      <c r="E7" s="19" t="s">
        <v>2</v>
      </c>
      <c r="F7" s="19" t="s">
        <v>1</v>
      </c>
      <c r="G7" s="170"/>
      <c r="H7" s="168"/>
      <c r="I7" s="170"/>
    </row>
    <row r="8" spans="1:9" ht="37.5" customHeight="1" x14ac:dyDescent="0.25">
      <c r="A8" s="5" t="s">
        <v>4</v>
      </c>
      <c r="B8" s="12" t="s">
        <v>56</v>
      </c>
      <c r="C8" s="4"/>
      <c r="D8" s="4"/>
      <c r="E8" s="4"/>
      <c r="F8" s="4"/>
      <c r="G8" s="30"/>
      <c r="H8" s="47">
        <f>(H10+H11+H13+H15+H17+H19)/6</f>
        <v>1.0701058201058202</v>
      </c>
      <c r="I8" s="28" t="s">
        <v>450</v>
      </c>
    </row>
    <row r="9" spans="1:9" ht="22.5" customHeight="1" x14ac:dyDescent="0.25">
      <c r="A9" s="153" t="s">
        <v>59</v>
      </c>
      <c r="B9" s="154"/>
      <c r="C9" s="154"/>
      <c r="D9" s="154"/>
      <c r="E9" s="154"/>
      <c r="F9" s="154"/>
      <c r="G9" s="154"/>
      <c r="H9" s="154"/>
      <c r="I9" s="155"/>
    </row>
    <row r="10" spans="1:9" ht="40.5" customHeight="1" x14ac:dyDescent="0.25">
      <c r="A10" s="24" t="s">
        <v>39</v>
      </c>
      <c r="B10" s="13" t="s">
        <v>35</v>
      </c>
      <c r="C10" s="18" t="s">
        <v>36</v>
      </c>
      <c r="D10" s="39">
        <v>18</v>
      </c>
      <c r="E10" s="39">
        <v>18</v>
      </c>
      <c r="F10" s="39">
        <v>22</v>
      </c>
      <c r="G10" s="42">
        <f>F10/D10</f>
        <v>1.2222222222222223</v>
      </c>
      <c r="H10" s="42">
        <f>F10/E10</f>
        <v>1.2222222222222223</v>
      </c>
      <c r="I10" s="2"/>
    </row>
    <row r="11" spans="1:9" ht="27" customHeight="1" x14ac:dyDescent="0.25">
      <c r="A11" s="18" t="s">
        <v>40</v>
      </c>
      <c r="B11" s="13" t="s">
        <v>38</v>
      </c>
      <c r="C11" s="17" t="s">
        <v>37</v>
      </c>
      <c r="D11" s="39">
        <v>2.2000000000000002</v>
      </c>
      <c r="E11" s="37">
        <v>1.8</v>
      </c>
      <c r="F11" s="39">
        <v>1.9</v>
      </c>
      <c r="G11" s="42">
        <f>F11/D11</f>
        <v>0.86363636363636354</v>
      </c>
      <c r="H11" s="42">
        <f>F11/E11</f>
        <v>1.0555555555555556</v>
      </c>
      <c r="I11" s="2"/>
    </row>
    <row r="12" spans="1:9" ht="12.75" customHeight="1" x14ac:dyDescent="0.25">
      <c r="A12" s="156" t="s">
        <v>60</v>
      </c>
      <c r="B12" s="157"/>
      <c r="C12" s="157"/>
      <c r="D12" s="157"/>
      <c r="E12" s="157"/>
      <c r="F12" s="157"/>
      <c r="G12" s="157"/>
      <c r="H12" s="157"/>
      <c r="I12" s="158"/>
    </row>
    <row r="13" spans="1:9" ht="27" customHeight="1" x14ac:dyDescent="0.25">
      <c r="A13" s="18" t="s">
        <v>57</v>
      </c>
      <c r="B13" s="13" t="s">
        <v>61</v>
      </c>
      <c r="C13" s="17" t="s">
        <v>42</v>
      </c>
      <c r="D13" s="38">
        <v>1</v>
      </c>
      <c r="E13" s="37">
        <v>1</v>
      </c>
      <c r="F13" s="123">
        <v>1</v>
      </c>
      <c r="G13" s="42">
        <f>F13/D13</f>
        <v>1</v>
      </c>
      <c r="H13" s="42">
        <f>F13/E13</f>
        <v>1</v>
      </c>
      <c r="I13" s="2"/>
    </row>
    <row r="14" spans="1:9" ht="15.75" customHeight="1" x14ac:dyDescent="0.25">
      <c r="A14" s="156" t="s">
        <v>62</v>
      </c>
      <c r="B14" s="157"/>
      <c r="C14" s="157"/>
      <c r="D14" s="157"/>
      <c r="E14" s="157"/>
      <c r="F14" s="157"/>
      <c r="G14" s="157"/>
      <c r="H14" s="157"/>
      <c r="I14" s="158"/>
    </row>
    <row r="15" spans="1:9" ht="27" customHeight="1" x14ac:dyDescent="0.25">
      <c r="A15" s="18" t="s">
        <v>58</v>
      </c>
      <c r="B15" s="11" t="s">
        <v>63</v>
      </c>
      <c r="C15" s="17" t="s">
        <v>42</v>
      </c>
      <c r="D15" s="38">
        <v>7</v>
      </c>
      <c r="E15" s="37">
        <v>7</v>
      </c>
      <c r="F15" s="123">
        <v>8</v>
      </c>
      <c r="G15" s="42">
        <f>F15/D15</f>
        <v>1.1428571428571428</v>
      </c>
      <c r="H15" s="42">
        <f>F15/E15</f>
        <v>1.1428571428571428</v>
      </c>
      <c r="I15" s="2"/>
    </row>
    <row r="16" spans="1:9" ht="15" customHeight="1" x14ac:dyDescent="0.25">
      <c r="A16" s="156" t="s">
        <v>64</v>
      </c>
      <c r="B16" s="157"/>
      <c r="C16" s="157"/>
      <c r="D16" s="157"/>
      <c r="E16" s="157"/>
      <c r="F16" s="157"/>
      <c r="G16" s="157"/>
      <c r="H16" s="157"/>
      <c r="I16" s="158"/>
    </row>
    <row r="17" spans="1:9" ht="27" customHeight="1" x14ac:dyDescent="0.25">
      <c r="A17" s="18" t="s">
        <v>65</v>
      </c>
      <c r="B17" s="11" t="s">
        <v>66</v>
      </c>
      <c r="C17" s="17" t="s">
        <v>42</v>
      </c>
      <c r="D17" s="38">
        <v>5</v>
      </c>
      <c r="E17" s="37">
        <v>6</v>
      </c>
      <c r="F17" s="123">
        <v>6</v>
      </c>
      <c r="G17" s="42">
        <f>F17/D17</f>
        <v>1.2</v>
      </c>
      <c r="H17" s="42">
        <f>F17/E17</f>
        <v>1</v>
      </c>
      <c r="I17" s="2"/>
    </row>
    <row r="18" spans="1:9" ht="15.75" customHeight="1" x14ac:dyDescent="0.25">
      <c r="A18" s="156" t="s">
        <v>67</v>
      </c>
      <c r="B18" s="157"/>
      <c r="C18" s="157"/>
      <c r="D18" s="157"/>
      <c r="E18" s="157"/>
      <c r="F18" s="157"/>
      <c r="G18" s="157"/>
      <c r="H18" s="157"/>
      <c r="I18" s="158"/>
    </row>
    <row r="19" spans="1:9" ht="27" customHeight="1" x14ac:dyDescent="0.25">
      <c r="A19" s="18" t="s">
        <v>90</v>
      </c>
      <c r="B19" s="11" t="s">
        <v>68</v>
      </c>
      <c r="C19" s="17" t="s">
        <v>42</v>
      </c>
      <c r="D19" s="38">
        <v>12</v>
      </c>
      <c r="E19" s="37">
        <v>13</v>
      </c>
      <c r="F19" s="123">
        <v>13</v>
      </c>
      <c r="G19" s="42">
        <f>F19/D19</f>
        <v>1.0833333333333333</v>
      </c>
      <c r="H19" s="42">
        <f>F19/E19</f>
        <v>1</v>
      </c>
      <c r="I19" s="2"/>
    </row>
    <row r="20" spans="1:9" ht="42.75" customHeight="1" x14ac:dyDescent="0.25">
      <c r="A20" s="5" t="s">
        <v>5</v>
      </c>
      <c r="B20" s="12" t="s">
        <v>91</v>
      </c>
      <c r="C20" s="29"/>
      <c r="D20" s="29"/>
      <c r="E20" s="29"/>
      <c r="F20" s="32"/>
      <c r="G20" s="30"/>
      <c r="H20" s="47">
        <f>(H21+H29)/2</f>
        <v>1.028888888888889</v>
      </c>
      <c r="I20" s="28"/>
    </row>
    <row r="21" spans="1:9" ht="42.75" customHeight="1" x14ac:dyDescent="0.25">
      <c r="A21" s="58" t="s">
        <v>69</v>
      </c>
      <c r="B21" s="59" t="s">
        <v>70</v>
      </c>
      <c r="C21" s="58"/>
      <c r="D21" s="58"/>
      <c r="E21" s="58"/>
      <c r="F21" s="60"/>
      <c r="G21" s="61"/>
      <c r="H21" s="62">
        <f>(H24+H26+H28)/3</f>
        <v>0.98111111111111116</v>
      </c>
      <c r="I21" s="63"/>
    </row>
    <row r="22" spans="1:9" ht="14.25" customHeight="1" x14ac:dyDescent="0.25">
      <c r="A22" s="153" t="s">
        <v>71</v>
      </c>
      <c r="B22" s="159"/>
      <c r="C22" s="159"/>
      <c r="D22" s="159"/>
      <c r="E22" s="159"/>
      <c r="F22" s="159"/>
      <c r="G22" s="159"/>
      <c r="H22" s="159"/>
      <c r="I22" s="160"/>
    </row>
    <row r="23" spans="1:9" ht="15" customHeight="1" x14ac:dyDescent="0.25">
      <c r="A23" s="153" t="s">
        <v>72</v>
      </c>
      <c r="B23" s="159"/>
      <c r="C23" s="159"/>
      <c r="D23" s="159"/>
      <c r="E23" s="159"/>
      <c r="F23" s="159"/>
      <c r="G23" s="159"/>
      <c r="H23" s="159"/>
      <c r="I23" s="160"/>
    </row>
    <row r="24" spans="1:9" ht="25.5" x14ac:dyDescent="0.25">
      <c r="A24" s="55" t="s">
        <v>74</v>
      </c>
      <c r="B24" s="13" t="s">
        <v>73</v>
      </c>
      <c r="C24" s="18" t="s">
        <v>42</v>
      </c>
      <c r="D24" s="38">
        <v>11</v>
      </c>
      <c r="E24" s="41">
        <v>12</v>
      </c>
      <c r="F24" s="123">
        <v>5</v>
      </c>
      <c r="G24" s="42">
        <v>1</v>
      </c>
      <c r="H24" s="42">
        <v>1</v>
      </c>
      <c r="I24" s="2"/>
    </row>
    <row r="25" spans="1:9" x14ac:dyDescent="0.25">
      <c r="A25" s="161" t="s">
        <v>75</v>
      </c>
      <c r="B25" s="162"/>
      <c r="C25" s="162"/>
      <c r="D25" s="162"/>
      <c r="E25" s="162"/>
      <c r="F25" s="162"/>
      <c r="G25" s="162"/>
      <c r="H25" s="162"/>
      <c r="I25" s="163"/>
    </row>
    <row r="26" spans="1:9" ht="38.25" x14ac:dyDescent="0.25">
      <c r="A26" s="53" t="s">
        <v>76</v>
      </c>
      <c r="B26" s="13" t="s">
        <v>77</v>
      </c>
      <c r="C26" s="18" t="s">
        <v>42</v>
      </c>
      <c r="D26" s="38">
        <v>12</v>
      </c>
      <c r="E26" s="37">
        <v>12</v>
      </c>
      <c r="F26" s="123">
        <v>11</v>
      </c>
      <c r="G26" s="42">
        <f>F26/D26</f>
        <v>0.91666666666666663</v>
      </c>
      <c r="H26" s="42">
        <f>F26/E26</f>
        <v>0.91666666666666663</v>
      </c>
      <c r="I26" s="2"/>
    </row>
    <row r="27" spans="1:9" ht="30" customHeight="1" x14ac:dyDescent="0.25">
      <c r="A27" s="142" t="s">
        <v>78</v>
      </c>
      <c r="B27" s="143"/>
      <c r="C27" s="143"/>
      <c r="D27" s="143"/>
      <c r="E27" s="143"/>
      <c r="F27" s="143"/>
      <c r="G27" s="143"/>
      <c r="H27" s="143"/>
      <c r="I27" s="144"/>
    </row>
    <row r="28" spans="1:9" ht="30" customHeight="1" x14ac:dyDescent="0.25">
      <c r="A28" s="54" t="s">
        <v>79</v>
      </c>
      <c r="B28" s="56" t="s">
        <v>80</v>
      </c>
      <c r="C28" s="54" t="s">
        <v>42</v>
      </c>
      <c r="D28" s="54" t="s">
        <v>357</v>
      </c>
      <c r="E28" s="54" t="s">
        <v>89</v>
      </c>
      <c r="F28" s="123">
        <v>154</v>
      </c>
      <c r="G28" s="57">
        <f>F28/D28</f>
        <v>1.0845070422535212</v>
      </c>
      <c r="H28" s="57">
        <f>F28/E28</f>
        <v>1.0266666666666666</v>
      </c>
      <c r="I28" s="54"/>
    </row>
    <row r="29" spans="1:9" ht="41.25" customHeight="1" x14ac:dyDescent="0.25">
      <c r="A29" s="64" t="s">
        <v>81</v>
      </c>
      <c r="B29" s="59" t="s">
        <v>82</v>
      </c>
      <c r="C29" s="58"/>
      <c r="D29" s="58"/>
      <c r="E29" s="65"/>
      <c r="F29" s="66"/>
      <c r="G29" s="67"/>
      <c r="H29" s="62">
        <f>(H32+H33)/2</f>
        <v>1.0766666666666667</v>
      </c>
      <c r="I29" s="68"/>
    </row>
    <row r="30" spans="1:9" ht="17.25" customHeight="1" x14ac:dyDescent="0.25">
      <c r="A30" s="142" t="s">
        <v>83</v>
      </c>
      <c r="B30" s="143"/>
      <c r="C30" s="143"/>
      <c r="D30" s="143"/>
      <c r="E30" s="143"/>
      <c r="F30" s="143"/>
      <c r="G30" s="143"/>
      <c r="H30" s="143"/>
      <c r="I30" s="144"/>
    </row>
    <row r="31" spans="1:9" ht="27.75" customHeight="1" x14ac:dyDescent="0.25">
      <c r="A31" s="142" t="s">
        <v>84</v>
      </c>
      <c r="B31" s="143"/>
      <c r="C31" s="143"/>
      <c r="D31" s="143"/>
      <c r="E31" s="143"/>
      <c r="F31" s="143"/>
      <c r="G31" s="143"/>
      <c r="H31" s="143"/>
      <c r="I31" s="144"/>
    </row>
    <row r="32" spans="1:9" ht="38.25" customHeight="1" x14ac:dyDescent="0.25">
      <c r="A32" s="54" t="s">
        <v>85</v>
      </c>
      <c r="B32" s="13" t="s">
        <v>87</v>
      </c>
      <c r="C32" s="18" t="s">
        <v>42</v>
      </c>
      <c r="D32" s="18">
        <v>26</v>
      </c>
      <c r="E32" s="18">
        <v>25</v>
      </c>
      <c r="F32" s="18">
        <v>28</v>
      </c>
      <c r="G32" s="42">
        <f>F32/D32</f>
        <v>1.0769230769230769</v>
      </c>
      <c r="H32" s="42">
        <f>F32/E32</f>
        <v>1.1200000000000001</v>
      </c>
      <c r="I32" s="40"/>
    </row>
    <row r="33" spans="1:9" ht="39" customHeight="1" x14ac:dyDescent="0.25">
      <c r="A33" s="54" t="s">
        <v>86</v>
      </c>
      <c r="B33" s="13" t="s">
        <v>88</v>
      </c>
      <c r="C33" s="18" t="s">
        <v>42</v>
      </c>
      <c r="D33" s="37">
        <v>54.6</v>
      </c>
      <c r="E33" s="37">
        <v>60</v>
      </c>
      <c r="F33" s="34">
        <v>62</v>
      </c>
      <c r="G33" s="42">
        <f>F33/D33</f>
        <v>1.1355311355311355</v>
      </c>
      <c r="H33" s="42">
        <f>F33/E33</f>
        <v>1.0333333333333334</v>
      </c>
      <c r="I33" s="31"/>
    </row>
    <row r="34" spans="1:9" ht="25.5" x14ac:dyDescent="0.25">
      <c r="A34" s="5" t="s">
        <v>6</v>
      </c>
      <c r="B34" s="26" t="s">
        <v>179</v>
      </c>
      <c r="C34" s="27"/>
      <c r="D34" s="27"/>
      <c r="E34" s="27"/>
      <c r="F34" s="27"/>
      <c r="G34" s="27"/>
      <c r="H34" s="43">
        <f>(H35+H42+H51+H57+H68+H71)/6</f>
        <v>1.017429697812209</v>
      </c>
      <c r="I34" s="4"/>
    </row>
    <row r="35" spans="1:9" ht="38.25" x14ac:dyDescent="0.25">
      <c r="A35" s="58" t="s">
        <v>7</v>
      </c>
      <c r="B35" s="69" t="s">
        <v>8</v>
      </c>
      <c r="C35" s="58"/>
      <c r="D35" s="58"/>
      <c r="E35" s="58"/>
      <c r="F35" s="58"/>
      <c r="G35" s="58"/>
      <c r="H35" s="62">
        <f>(H37+H38+H39+H40+H41)/5</f>
        <v>1.011717127071823</v>
      </c>
      <c r="I35" s="83"/>
    </row>
    <row r="36" spans="1:9" ht="27" customHeight="1" x14ac:dyDescent="0.25">
      <c r="A36" s="172" t="s">
        <v>180</v>
      </c>
      <c r="B36" s="173"/>
      <c r="C36" s="173"/>
      <c r="D36" s="173"/>
      <c r="E36" s="173"/>
      <c r="F36" s="173"/>
      <c r="G36" s="173"/>
      <c r="H36" s="173"/>
      <c r="I36" s="174"/>
    </row>
    <row r="37" spans="1:9" ht="81" customHeight="1" x14ac:dyDescent="0.25">
      <c r="A37" s="53" t="s">
        <v>181</v>
      </c>
      <c r="B37" s="3" t="s">
        <v>182</v>
      </c>
      <c r="C37" s="18" t="s">
        <v>36</v>
      </c>
      <c r="D37" s="38">
        <v>100</v>
      </c>
      <c r="E37" s="37">
        <v>100</v>
      </c>
      <c r="F37" s="18">
        <v>100</v>
      </c>
      <c r="G37" s="42">
        <f>F37/D37</f>
        <v>1</v>
      </c>
      <c r="H37" s="42">
        <f>F37/E37</f>
        <v>1</v>
      </c>
      <c r="I37" s="2"/>
    </row>
    <row r="38" spans="1:9" ht="81" customHeight="1" x14ac:dyDescent="0.25">
      <c r="A38" s="53" t="s">
        <v>183</v>
      </c>
      <c r="B38" s="3" t="s">
        <v>184</v>
      </c>
      <c r="C38" s="18" t="s">
        <v>36</v>
      </c>
      <c r="D38" s="38">
        <v>100</v>
      </c>
      <c r="E38" s="37">
        <v>100</v>
      </c>
      <c r="F38" s="18">
        <v>100</v>
      </c>
      <c r="G38" s="42">
        <f>F38/D38</f>
        <v>1</v>
      </c>
      <c r="H38" s="42">
        <f>F38/E38</f>
        <v>1</v>
      </c>
      <c r="I38" s="2"/>
    </row>
    <row r="39" spans="1:9" ht="81" customHeight="1" x14ac:dyDescent="0.25">
      <c r="A39" s="53" t="s">
        <v>185</v>
      </c>
      <c r="B39" s="3" t="s">
        <v>186</v>
      </c>
      <c r="C39" s="18" t="s">
        <v>36</v>
      </c>
      <c r="D39" s="39">
        <v>88.4</v>
      </c>
      <c r="E39" s="37">
        <v>90.5</v>
      </c>
      <c r="F39" s="18">
        <v>88.2</v>
      </c>
      <c r="G39" s="42">
        <f>F39/D39</f>
        <v>0.99773755656108598</v>
      </c>
      <c r="H39" s="42">
        <f>F39/E39</f>
        <v>0.97458563535911602</v>
      </c>
      <c r="I39" s="2"/>
    </row>
    <row r="40" spans="1:9" ht="81" customHeight="1" x14ac:dyDescent="0.25">
      <c r="A40" s="53" t="s">
        <v>187</v>
      </c>
      <c r="B40" s="3" t="s">
        <v>188</v>
      </c>
      <c r="C40" s="18" t="s">
        <v>36</v>
      </c>
      <c r="D40" s="38">
        <v>100</v>
      </c>
      <c r="E40" s="37">
        <v>100</v>
      </c>
      <c r="F40" s="18">
        <v>108.4</v>
      </c>
      <c r="G40" s="42">
        <f>F40/D40</f>
        <v>1.0840000000000001</v>
      </c>
      <c r="H40" s="42">
        <f>F40/E40</f>
        <v>1.0840000000000001</v>
      </c>
      <c r="I40" s="2"/>
    </row>
    <row r="41" spans="1:9" ht="63.75" x14ac:dyDescent="0.25">
      <c r="A41" s="53" t="s">
        <v>189</v>
      </c>
      <c r="B41" s="3" t="s">
        <v>190</v>
      </c>
      <c r="C41" s="18" t="s">
        <v>36</v>
      </c>
      <c r="D41" s="38">
        <v>95</v>
      </c>
      <c r="E41" s="37">
        <v>100</v>
      </c>
      <c r="F41" s="122">
        <v>100</v>
      </c>
      <c r="G41" s="42">
        <f>F41/D41</f>
        <v>1.0526315789473684</v>
      </c>
      <c r="H41" s="42">
        <f>F41/E41</f>
        <v>1</v>
      </c>
      <c r="I41" s="2"/>
    </row>
    <row r="42" spans="1:9" ht="38.25" x14ac:dyDescent="0.25">
      <c r="A42" s="58" t="s">
        <v>9</v>
      </c>
      <c r="B42" s="69" t="s">
        <v>10</v>
      </c>
      <c r="C42" s="58"/>
      <c r="D42" s="58"/>
      <c r="E42" s="58"/>
      <c r="F42" s="58"/>
      <c r="G42" s="58"/>
      <c r="H42" s="62">
        <f>(H44+H45+H46+H47+H48+H49+H50)/7</f>
        <v>1</v>
      </c>
      <c r="I42" s="83"/>
    </row>
    <row r="43" spans="1:9" x14ac:dyDescent="0.25">
      <c r="A43" s="153" t="s">
        <v>191</v>
      </c>
      <c r="B43" s="159"/>
      <c r="C43" s="159"/>
      <c r="D43" s="159"/>
      <c r="E43" s="159"/>
      <c r="F43" s="159"/>
      <c r="G43" s="159"/>
      <c r="H43" s="159"/>
      <c r="I43" s="160"/>
    </row>
    <row r="44" spans="1:9" ht="76.5" x14ac:dyDescent="0.25">
      <c r="A44" s="85" t="s">
        <v>192</v>
      </c>
      <c r="B44" s="86" t="s">
        <v>193</v>
      </c>
      <c r="C44" s="51" t="s">
        <v>36</v>
      </c>
      <c r="D44" s="51">
        <v>100</v>
      </c>
      <c r="E44" s="51">
        <v>100</v>
      </c>
      <c r="F44" s="18">
        <v>100</v>
      </c>
      <c r="G44" s="52">
        <f t="shared" ref="G44:G49" si="0">F44/D44</f>
        <v>1</v>
      </c>
      <c r="H44" s="52">
        <f t="shared" ref="H44:H49" si="1">F44/E44</f>
        <v>1</v>
      </c>
      <c r="I44" s="51"/>
    </row>
    <row r="45" spans="1:9" ht="63.75" x14ac:dyDescent="0.25">
      <c r="A45" s="85" t="s">
        <v>194</v>
      </c>
      <c r="B45" s="86" t="s">
        <v>195</v>
      </c>
      <c r="C45" s="51" t="s">
        <v>36</v>
      </c>
      <c r="D45" s="51">
        <v>8</v>
      </c>
      <c r="E45" s="51">
        <v>8</v>
      </c>
      <c r="F45" s="37">
        <v>8</v>
      </c>
      <c r="G45" s="52">
        <f t="shared" si="0"/>
        <v>1</v>
      </c>
      <c r="H45" s="52">
        <f t="shared" si="1"/>
        <v>1</v>
      </c>
      <c r="I45" s="51"/>
    </row>
    <row r="46" spans="1:9" ht="25.5" x14ac:dyDescent="0.25">
      <c r="A46" s="85" t="s">
        <v>196</v>
      </c>
      <c r="B46" s="86" t="s">
        <v>197</v>
      </c>
      <c r="C46" s="51" t="s">
        <v>36</v>
      </c>
      <c r="D46" s="51">
        <v>100</v>
      </c>
      <c r="E46" s="51">
        <v>100</v>
      </c>
      <c r="F46" s="18">
        <v>100</v>
      </c>
      <c r="G46" s="52">
        <f t="shared" si="0"/>
        <v>1</v>
      </c>
      <c r="H46" s="52">
        <f t="shared" si="1"/>
        <v>1</v>
      </c>
      <c r="I46" s="51"/>
    </row>
    <row r="47" spans="1:9" ht="25.5" x14ac:dyDescent="0.25">
      <c r="A47" s="85" t="s">
        <v>198</v>
      </c>
      <c r="B47" s="86" t="s">
        <v>199</v>
      </c>
      <c r="C47" s="51" t="s">
        <v>36</v>
      </c>
      <c r="D47" s="51">
        <v>92</v>
      </c>
      <c r="E47" s="51">
        <v>100</v>
      </c>
      <c r="F47" s="18">
        <v>100</v>
      </c>
      <c r="G47" s="52">
        <f t="shared" si="0"/>
        <v>1.0869565217391304</v>
      </c>
      <c r="H47" s="52">
        <f t="shared" si="1"/>
        <v>1</v>
      </c>
      <c r="I47" s="51"/>
    </row>
    <row r="48" spans="1:9" ht="25.5" x14ac:dyDescent="0.25">
      <c r="A48" s="85" t="s">
        <v>200</v>
      </c>
      <c r="B48" s="86" t="s">
        <v>201</v>
      </c>
      <c r="C48" s="51" t="s">
        <v>36</v>
      </c>
      <c r="D48" s="51">
        <v>83</v>
      </c>
      <c r="E48" s="51">
        <v>83</v>
      </c>
      <c r="F48" s="18">
        <v>83</v>
      </c>
      <c r="G48" s="52">
        <f t="shared" si="0"/>
        <v>1</v>
      </c>
      <c r="H48" s="52">
        <f t="shared" si="1"/>
        <v>1</v>
      </c>
      <c r="I48" s="51"/>
    </row>
    <row r="49" spans="1:9" ht="38.25" x14ac:dyDescent="0.25">
      <c r="A49" s="85" t="s">
        <v>202</v>
      </c>
      <c r="B49" s="86" t="s">
        <v>203</v>
      </c>
      <c r="C49" s="51" t="s">
        <v>36</v>
      </c>
      <c r="D49" s="51">
        <v>100</v>
      </c>
      <c r="E49" s="51">
        <v>100</v>
      </c>
      <c r="F49" s="18">
        <v>100</v>
      </c>
      <c r="G49" s="52">
        <f t="shared" si="0"/>
        <v>1</v>
      </c>
      <c r="H49" s="52">
        <f t="shared" si="1"/>
        <v>1</v>
      </c>
      <c r="I49" s="51"/>
    </row>
    <row r="50" spans="1:9" ht="44.25" customHeight="1" x14ac:dyDescent="0.25">
      <c r="A50" s="84" t="s">
        <v>204</v>
      </c>
      <c r="B50" s="3" t="s">
        <v>205</v>
      </c>
      <c r="C50" s="18" t="s">
        <v>36</v>
      </c>
      <c r="D50" s="38">
        <v>0</v>
      </c>
      <c r="E50" s="37">
        <v>0</v>
      </c>
      <c r="F50" s="123">
        <v>0</v>
      </c>
      <c r="G50" s="42">
        <v>1</v>
      </c>
      <c r="H50" s="42">
        <v>1</v>
      </c>
      <c r="I50" s="2"/>
    </row>
    <row r="51" spans="1:9" ht="40.5" customHeight="1" x14ac:dyDescent="0.25">
      <c r="A51" s="58" t="s">
        <v>11</v>
      </c>
      <c r="B51" s="69" t="s">
        <v>12</v>
      </c>
      <c r="C51" s="83"/>
      <c r="D51" s="83"/>
      <c r="E51" s="83"/>
      <c r="F51" s="58"/>
      <c r="G51" s="83"/>
      <c r="H51" s="62">
        <f>(H54+H56)/2</f>
        <v>0.96250000000000002</v>
      </c>
      <c r="I51" s="83"/>
    </row>
    <row r="52" spans="1:9" ht="28.5" customHeight="1" x14ac:dyDescent="0.25">
      <c r="A52" s="150" t="s">
        <v>206</v>
      </c>
      <c r="B52" s="151"/>
      <c r="C52" s="151"/>
      <c r="D52" s="151"/>
      <c r="E52" s="151"/>
      <c r="F52" s="151"/>
      <c r="G52" s="151"/>
      <c r="H52" s="151"/>
      <c r="I52" s="152"/>
    </row>
    <row r="53" spans="1:9" x14ac:dyDescent="0.25">
      <c r="A53" s="147" t="s">
        <v>207</v>
      </c>
      <c r="B53" s="148"/>
      <c r="C53" s="148"/>
      <c r="D53" s="148"/>
      <c r="E53" s="148"/>
      <c r="F53" s="148"/>
      <c r="G53" s="148"/>
      <c r="H53" s="148"/>
      <c r="I53" s="149"/>
    </row>
    <row r="54" spans="1:9" ht="78.75" customHeight="1" x14ac:dyDescent="0.25">
      <c r="A54" s="53" t="s">
        <v>208</v>
      </c>
      <c r="B54" s="3" t="s">
        <v>359</v>
      </c>
      <c r="C54" s="18" t="s">
        <v>36</v>
      </c>
      <c r="D54" s="38">
        <v>100</v>
      </c>
      <c r="E54" s="37">
        <v>100</v>
      </c>
      <c r="F54" s="123">
        <v>100</v>
      </c>
      <c r="G54" s="42">
        <f>F54/D54</f>
        <v>1</v>
      </c>
      <c r="H54" s="42">
        <f>F54/E54</f>
        <v>1</v>
      </c>
      <c r="I54" s="2"/>
    </row>
    <row r="55" spans="1:9" ht="27" customHeight="1" x14ac:dyDescent="0.25">
      <c r="A55" s="142" t="s">
        <v>360</v>
      </c>
      <c r="B55" s="143"/>
      <c r="C55" s="143"/>
      <c r="D55" s="143"/>
      <c r="E55" s="143"/>
      <c r="F55" s="143"/>
      <c r="G55" s="143"/>
      <c r="H55" s="143"/>
      <c r="I55" s="144"/>
    </row>
    <row r="56" spans="1:9" ht="89.25" x14ac:dyDescent="0.25">
      <c r="A56" s="53" t="s">
        <v>209</v>
      </c>
      <c r="B56" s="48" t="s">
        <v>210</v>
      </c>
      <c r="C56" s="37" t="s">
        <v>36</v>
      </c>
      <c r="D56" s="37">
        <v>0</v>
      </c>
      <c r="E56" s="37">
        <v>2</v>
      </c>
      <c r="F56" s="123">
        <v>1.85</v>
      </c>
      <c r="G56" s="130" t="s">
        <v>23</v>
      </c>
      <c r="H56" s="130">
        <f>F56/E56</f>
        <v>0.92500000000000004</v>
      </c>
      <c r="I56" s="2"/>
    </row>
    <row r="57" spans="1:9" ht="53.25" customHeight="1" x14ac:dyDescent="0.25">
      <c r="A57" s="58" t="s">
        <v>13</v>
      </c>
      <c r="B57" s="69" t="s">
        <v>14</v>
      </c>
      <c r="C57" s="83"/>
      <c r="D57" s="83"/>
      <c r="E57" s="83"/>
      <c r="F57" s="83"/>
      <c r="G57" s="83"/>
      <c r="H57" s="62">
        <f>(H60+H62+H64+H67)/4</f>
        <v>1.1182718579234974</v>
      </c>
      <c r="I57" s="83"/>
    </row>
    <row r="58" spans="1:9" ht="15.75" customHeight="1" x14ac:dyDescent="0.25">
      <c r="A58" s="153" t="s">
        <v>213</v>
      </c>
      <c r="B58" s="159"/>
      <c r="C58" s="159"/>
      <c r="D58" s="159"/>
      <c r="E58" s="159"/>
      <c r="F58" s="159"/>
      <c r="G58" s="159"/>
      <c r="H58" s="159"/>
      <c r="I58" s="160"/>
    </row>
    <row r="59" spans="1:9" ht="31.5" customHeight="1" x14ac:dyDescent="0.25">
      <c r="A59" s="172" t="s">
        <v>214</v>
      </c>
      <c r="B59" s="173"/>
      <c r="C59" s="173"/>
      <c r="D59" s="173"/>
      <c r="E59" s="173"/>
      <c r="F59" s="173"/>
      <c r="G59" s="173"/>
      <c r="H59" s="173"/>
      <c r="I59" s="174"/>
    </row>
    <row r="60" spans="1:9" ht="65.25" customHeight="1" x14ac:dyDescent="0.25">
      <c r="A60" s="53" t="s">
        <v>215</v>
      </c>
      <c r="B60" s="3" t="s">
        <v>43</v>
      </c>
      <c r="C60" s="18" t="s">
        <v>36</v>
      </c>
      <c r="D60" s="37">
        <v>30</v>
      </c>
      <c r="E60" s="37">
        <v>32</v>
      </c>
      <c r="F60" s="123">
        <v>32</v>
      </c>
      <c r="G60" s="42">
        <f>F60/D60</f>
        <v>1.0666666666666667</v>
      </c>
      <c r="H60" s="42">
        <f>F60/E60</f>
        <v>1</v>
      </c>
      <c r="I60" s="2"/>
    </row>
    <row r="61" spans="1:9" ht="29.25" customHeight="1" x14ac:dyDescent="0.25">
      <c r="A61" s="150" t="s">
        <v>361</v>
      </c>
      <c r="B61" s="151"/>
      <c r="C61" s="151"/>
      <c r="D61" s="151"/>
      <c r="E61" s="151"/>
      <c r="F61" s="151"/>
      <c r="G61" s="151"/>
      <c r="H61" s="151"/>
      <c r="I61" s="152"/>
    </row>
    <row r="62" spans="1:9" ht="63.75" x14ac:dyDescent="0.25">
      <c r="A62" s="53" t="s">
        <v>212</v>
      </c>
      <c r="B62" s="3" t="s">
        <v>211</v>
      </c>
      <c r="C62" s="18" t="s">
        <v>36</v>
      </c>
      <c r="D62" s="37">
        <v>12.7</v>
      </c>
      <c r="E62" s="37">
        <v>12.2</v>
      </c>
      <c r="F62" s="124">
        <v>25.8</v>
      </c>
      <c r="G62" s="77">
        <f>F62/D62</f>
        <v>2.0314960629921264</v>
      </c>
      <c r="H62" s="77">
        <f>F62/E62</f>
        <v>2.1147540983606561</v>
      </c>
      <c r="I62" s="18" t="s">
        <v>451</v>
      </c>
    </row>
    <row r="63" spans="1:9" ht="26.25" customHeight="1" x14ac:dyDescent="0.25">
      <c r="A63" s="142" t="s">
        <v>216</v>
      </c>
      <c r="B63" s="143"/>
      <c r="C63" s="143"/>
      <c r="D63" s="143"/>
      <c r="E63" s="143"/>
      <c r="F63" s="143"/>
      <c r="G63" s="143"/>
      <c r="H63" s="143"/>
      <c r="I63" s="144"/>
    </row>
    <row r="64" spans="1:9" ht="53.25" customHeight="1" x14ac:dyDescent="0.25">
      <c r="A64" s="53" t="s">
        <v>217</v>
      </c>
      <c r="B64" s="3" t="s">
        <v>443</v>
      </c>
      <c r="C64" s="18" t="s">
        <v>36</v>
      </c>
      <c r="D64" s="39">
        <v>37.4</v>
      </c>
      <c r="E64" s="38">
        <v>48</v>
      </c>
      <c r="F64" s="124">
        <v>17.2</v>
      </c>
      <c r="G64" s="52">
        <f>F64/D64</f>
        <v>0.45989304812834225</v>
      </c>
      <c r="H64" s="52">
        <f>F64/E64</f>
        <v>0.35833333333333334</v>
      </c>
      <c r="I64" s="18" t="s">
        <v>451</v>
      </c>
    </row>
    <row r="65" spans="1:9" ht="18.75" customHeight="1" x14ac:dyDescent="0.25">
      <c r="A65" s="133" t="s">
        <v>439</v>
      </c>
      <c r="B65" s="134"/>
      <c r="C65" s="134"/>
      <c r="D65" s="134"/>
      <c r="E65" s="134"/>
      <c r="F65" s="134"/>
      <c r="G65" s="134"/>
      <c r="H65" s="134"/>
      <c r="I65" s="135"/>
    </row>
    <row r="66" spans="1:9" ht="32.25" customHeight="1" x14ac:dyDescent="0.25">
      <c r="A66" s="142" t="s">
        <v>440</v>
      </c>
      <c r="B66" s="143"/>
      <c r="C66" s="143"/>
      <c r="D66" s="143"/>
      <c r="E66" s="143"/>
      <c r="F66" s="143"/>
      <c r="G66" s="143"/>
      <c r="H66" s="143"/>
      <c r="I66" s="144"/>
    </row>
    <row r="67" spans="1:9" ht="45.75" customHeight="1" x14ac:dyDescent="0.25">
      <c r="A67" s="53" t="s">
        <v>441</v>
      </c>
      <c r="B67" s="3" t="s">
        <v>442</v>
      </c>
      <c r="C67" s="18" t="s">
        <v>36</v>
      </c>
      <c r="D67" s="39" t="s">
        <v>23</v>
      </c>
      <c r="E67" s="38">
        <v>100</v>
      </c>
      <c r="F67" s="123">
        <v>100</v>
      </c>
      <c r="G67" s="23" t="s">
        <v>23</v>
      </c>
      <c r="H67" s="23">
        <f>F67/E67</f>
        <v>1</v>
      </c>
      <c r="I67" s="2"/>
    </row>
    <row r="68" spans="1:9" ht="51" x14ac:dyDescent="0.25">
      <c r="A68" s="58" t="s">
        <v>219</v>
      </c>
      <c r="B68" s="69" t="s">
        <v>220</v>
      </c>
      <c r="C68" s="83"/>
      <c r="D68" s="83"/>
      <c r="E68" s="83"/>
      <c r="F68" s="83"/>
      <c r="G68" s="83"/>
      <c r="H68" s="62">
        <f>H70/1</f>
        <v>1</v>
      </c>
      <c r="I68" s="83"/>
    </row>
    <row r="69" spans="1:9" ht="16.5" customHeight="1" x14ac:dyDescent="0.25">
      <c r="A69" s="147" t="s">
        <v>228</v>
      </c>
      <c r="B69" s="148"/>
      <c r="C69" s="148"/>
      <c r="D69" s="148"/>
      <c r="E69" s="148"/>
      <c r="F69" s="148"/>
      <c r="G69" s="148"/>
      <c r="H69" s="148"/>
      <c r="I69" s="149"/>
    </row>
    <row r="70" spans="1:9" ht="38.25" x14ac:dyDescent="0.25">
      <c r="A70" s="74" t="s">
        <v>229</v>
      </c>
      <c r="B70" s="3" t="s">
        <v>230</v>
      </c>
      <c r="C70" s="18" t="s">
        <v>44</v>
      </c>
      <c r="D70" s="37">
        <v>1</v>
      </c>
      <c r="E70" s="37">
        <v>1</v>
      </c>
      <c r="F70" s="123">
        <v>1</v>
      </c>
      <c r="G70" s="23">
        <f>F70/D70</f>
        <v>1</v>
      </c>
      <c r="H70" s="23">
        <f>F70/E70</f>
        <v>1</v>
      </c>
      <c r="I70" s="2"/>
    </row>
    <row r="71" spans="1:9" ht="36.75" customHeight="1" x14ac:dyDescent="0.25">
      <c r="A71" s="88" t="s">
        <v>15</v>
      </c>
      <c r="B71" s="69" t="s">
        <v>218</v>
      </c>
      <c r="C71" s="83"/>
      <c r="D71" s="83"/>
      <c r="E71" s="83"/>
      <c r="F71" s="83"/>
      <c r="G71" s="83"/>
      <c r="H71" s="114">
        <f>(H76+H77+H78)/3</f>
        <v>1.0120892018779342</v>
      </c>
      <c r="I71" s="83"/>
    </row>
    <row r="72" spans="1:9" ht="0.75" hidden="1" customHeight="1" x14ac:dyDescent="0.25">
      <c r="A72" s="9"/>
      <c r="B72" s="8"/>
      <c r="C72" s="7"/>
      <c r="D72" s="7"/>
      <c r="E72" s="7"/>
      <c r="F72" s="7"/>
      <c r="G72" s="25"/>
      <c r="H72" s="25"/>
      <c r="I72" s="9"/>
    </row>
    <row r="73" spans="1:9" hidden="1" x14ac:dyDescent="0.25">
      <c r="A73" s="9"/>
      <c r="B73" s="8"/>
      <c r="C73" s="7"/>
      <c r="D73" s="7"/>
      <c r="E73" s="7"/>
      <c r="F73" s="7"/>
      <c r="G73" s="25"/>
      <c r="H73" s="25"/>
      <c r="I73" s="9"/>
    </row>
    <row r="74" spans="1:9" hidden="1" x14ac:dyDescent="0.25">
      <c r="A74" s="9"/>
      <c r="B74" s="8"/>
      <c r="C74" s="7"/>
      <c r="D74" s="7"/>
      <c r="E74" s="7"/>
      <c r="F74" s="7"/>
      <c r="G74" s="25"/>
      <c r="H74" s="25"/>
      <c r="I74" s="9"/>
    </row>
    <row r="75" spans="1:9" ht="25.5" customHeight="1" x14ac:dyDescent="0.25">
      <c r="A75" s="175" t="s">
        <v>221</v>
      </c>
      <c r="B75" s="175"/>
      <c r="C75" s="175"/>
      <c r="D75" s="175"/>
      <c r="E75" s="175"/>
      <c r="F75" s="175"/>
      <c r="G75" s="175"/>
      <c r="H75" s="175"/>
      <c r="I75" s="175"/>
    </row>
    <row r="76" spans="1:9" ht="51" x14ac:dyDescent="0.25">
      <c r="A76" s="74" t="s">
        <v>222</v>
      </c>
      <c r="B76" s="3" t="s">
        <v>225</v>
      </c>
      <c r="C76" s="18" t="s">
        <v>36</v>
      </c>
      <c r="D76" s="37">
        <v>69.3</v>
      </c>
      <c r="E76" s="37">
        <v>71</v>
      </c>
      <c r="F76" s="18">
        <v>71.8</v>
      </c>
      <c r="G76" s="23">
        <f>F76/D76</f>
        <v>1.0360750360750361</v>
      </c>
      <c r="H76" s="23">
        <f>F76/E76</f>
        <v>1.0112676056338028</v>
      </c>
      <c r="I76" s="89"/>
    </row>
    <row r="77" spans="1:9" ht="51" x14ac:dyDescent="0.25">
      <c r="A77" s="74" t="s">
        <v>223</v>
      </c>
      <c r="B77" s="3" t="s">
        <v>226</v>
      </c>
      <c r="C77" s="18" t="s">
        <v>36</v>
      </c>
      <c r="D77" s="37">
        <v>100</v>
      </c>
      <c r="E77" s="37">
        <v>80</v>
      </c>
      <c r="F77" s="18">
        <v>82</v>
      </c>
      <c r="G77" s="23">
        <f>F77/D77</f>
        <v>0.82</v>
      </c>
      <c r="H77" s="23">
        <f>F77/E77</f>
        <v>1.0249999999999999</v>
      </c>
      <c r="I77" s="2"/>
    </row>
    <row r="78" spans="1:9" ht="76.5" x14ac:dyDescent="0.25">
      <c r="A78" s="74" t="s">
        <v>224</v>
      </c>
      <c r="B78" s="3" t="s">
        <v>227</v>
      </c>
      <c r="C78" s="18" t="s">
        <v>36</v>
      </c>
      <c r="D78" s="37">
        <v>100</v>
      </c>
      <c r="E78" s="37">
        <v>100</v>
      </c>
      <c r="F78" s="123">
        <v>100</v>
      </c>
      <c r="G78" s="23">
        <f>F78/D78</f>
        <v>1</v>
      </c>
      <c r="H78" s="23">
        <f>F78/E78</f>
        <v>1</v>
      </c>
      <c r="I78" s="2"/>
    </row>
    <row r="79" spans="1:9" ht="63.75" x14ac:dyDescent="0.25">
      <c r="A79" s="5" t="s">
        <v>16</v>
      </c>
      <c r="B79" s="6" t="s">
        <v>92</v>
      </c>
      <c r="C79" s="4"/>
      <c r="D79" s="4"/>
      <c r="E79" s="4"/>
      <c r="F79" s="4"/>
      <c r="G79" s="4"/>
      <c r="H79" s="47">
        <f>(H80+H91+H107+H113+H117)/5</f>
        <v>1.0015198674987837</v>
      </c>
      <c r="I79" s="4"/>
    </row>
    <row r="80" spans="1:9" ht="38.25" x14ac:dyDescent="0.25">
      <c r="A80" s="58" t="s">
        <v>17</v>
      </c>
      <c r="B80" s="69" t="s">
        <v>93</v>
      </c>
      <c r="C80" s="70"/>
      <c r="D80" s="70"/>
      <c r="E80" s="70"/>
      <c r="F80" s="70"/>
      <c r="G80" s="70"/>
      <c r="H80" s="62">
        <f>(H82+H83+H84+H86+H88+H90)/6</f>
        <v>1.0056206316870382</v>
      </c>
      <c r="I80" s="70"/>
    </row>
    <row r="81" spans="1:9" ht="27.75" customHeight="1" x14ac:dyDescent="0.25">
      <c r="A81" s="172" t="s">
        <v>94</v>
      </c>
      <c r="B81" s="173"/>
      <c r="C81" s="173"/>
      <c r="D81" s="173"/>
      <c r="E81" s="173"/>
      <c r="F81" s="173"/>
      <c r="G81" s="173"/>
      <c r="H81" s="173"/>
      <c r="I81" s="174"/>
    </row>
    <row r="82" spans="1:9" ht="38.25" customHeight="1" x14ac:dyDescent="0.25">
      <c r="A82" s="53" t="s">
        <v>95</v>
      </c>
      <c r="B82" s="3" t="s">
        <v>96</v>
      </c>
      <c r="C82" s="18" t="s">
        <v>36</v>
      </c>
      <c r="D82" s="41">
        <v>5</v>
      </c>
      <c r="E82" s="41">
        <v>5</v>
      </c>
      <c r="F82" s="18">
        <v>5</v>
      </c>
      <c r="G82" s="42">
        <f>F82/D82</f>
        <v>1</v>
      </c>
      <c r="H82" s="42">
        <f>F82/E82</f>
        <v>1</v>
      </c>
      <c r="I82" s="2"/>
    </row>
    <row r="83" spans="1:9" ht="38.25" customHeight="1" x14ac:dyDescent="0.25">
      <c r="A83" s="53" t="s">
        <v>97</v>
      </c>
      <c r="B83" s="3" t="s">
        <v>98</v>
      </c>
      <c r="C83" s="18" t="s">
        <v>41</v>
      </c>
      <c r="D83" s="41">
        <v>37566</v>
      </c>
      <c r="E83" s="41">
        <v>40252</v>
      </c>
      <c r="F83" s="10">
        <v>40100</v>
      </c>
      <c r="G83" s="42">
        <f>F83/D83</f>
        <v>1.0674546132140765</v>
      </c>
      <c r="H83" s="42">
        <f>F83/E83</f>
        <v>0.99622379012222995</v>
      </c>
      <c r="I83" s="2"/>
    </row>
    <row r="84" spans="1:9" ht="38.25" customHeight="1" x14ac:dyDescent="0.25">
      <c r="A84" s="53" t="s">
        <v>99</v>
      </c>
      <c r="B84" s="3" t="s">
        <v>100</v>
      </c>
      <c r="C84" s="18" t="s">
        <v>36</v>
      </c>
      <c r="D84" s="100">
        <v>13.9</v>
      </c>
      <c r="E84" s="41">
        <v>10</v>
      </c>
      <c r="F84" s="123">
        <v>9.5</v>
      </c>
      <c r="G84" s="42">
        <f>F84/D84</f>
        <v>0.68345323741007191</v>
      </c>
      <c r="H84" s="42">
        <f>F84/E84</f>
        <v>0.95</v>
      </c>
      <c r="I84" s="2"/>
    </row>
    <row r="85" spans="1:9" ht="15" customHeight="1" x14ac:dyDescent="0.25">
      <c r="A85" s="133" t="s">
        <v>101</v>
      </c>
      <c r="B85" s="134"/>
      <c r="C85" s="134"/>
      <c r="D85" s="134"/>
      <c r="E85" s="134"/>
      <c r="F85" s="134"/>
      <c r="G85" s="134"/>
      <c r="H85" s="134"/>
      <c r="I85" s="135"/>
    </row>
    <row r="86" spans="1:9" ht="38.25" customHeight="1" x14ac:dyDescent="0.25">
      <c r="A86" s="53" t="s">
        <v>102</v>
      </c>
      <c r="B86" s="3" t="s">
        <v>103</v>
      </c>
      <c r="C86" s="18" t="s">
        <v>42</v>
      </c>
      <c r="D86" s="41">
        <v>42</v>
      </c>
      <c r="E86" s="41">
        <v>40</v>
      </c>
      <c r="F86" s="123">
        <v>41</v>
      </c>
      <c r="G86" s="42">
        <f>F86/D86</f>
        <v>0.97619047619047616</v>
      </c>
      <c r="H86" s="42">
        <f>F86/E86</f>
        <v>1.0249999999999999</v>
      </c>
      <c r="I86" s="2"/>
    </row>
    <row r="87" spans="1:9" ht="15" customHeight="1" x14ac:dyDescent="0.25">
      <c r="A87" s="133" t="s">
        <v>104</v>
      </c>
      <c r="B87" s="134"/>
      <c r="C87" s="134"/>
      <c r="D87" s="134"/>
      <c r="E87" s="134"/>
      <c r="F87" s="134"/>
      <c r="G87" s="134"/>
      <c r="H87" s="134"/>
      <c r="I87" s="135"/>
    </row>
    <row r="88" spans="1:9" ht="38.25" customHeight="1" x14ac:dyDescent="0.25">
      <c r="A88" s="53" t="s">
        <v>105</v>
      </c>
      <c r="B88" s="3" t="s">
        <v>106</v>
      </c>
      <c r="C88" s="18" t="s">
        <v>42</v>
      </c>
      <c r="D88" s="41">
        <v>27</v>
      </c>
      <c r="E88" s="41">
        <v>26</v>
      </c>
      <c r="F88" s="123">
        <v>26</v>
      </c>
      <c r="G88" s="42">
        <f>F88/D88</f>
        <v>0.96296296296296291</v>
      </c>
      <c r="H88" s="42">
        <f>F88/E88</f>
        <v>1</v>
      </c>
      <c r="I88" s="2"/>
    </row>
    <row r="89" spans="1:9" ht="13.5" customHeight="1" x14ac:dyDescent="0.25">
      <c r="A89" s="133" t="s">
        <v>107</v>
      </c>
      <c r="B89" s="134"/>
      <c r="C89" s="134"/>
      <c r="D89" s="134"/>
      <c r="E89" s="134"/>
      <c r="F89" s="134"/>
      <c r="G89" s="134"/>
      <c r="H89" s="134"/>
      <c r="I89" s="135"/>
    </row>
    <row r="90" spans="1:9" ht="38.25" customHeight="1" x14ac:dyDescent="0.25">
      <c r="A90" s="53" t="s">
        <v>108</v>
      </c>
      <c r="B90" s="3" t="s">
        <v>109</v>
      </c>
      <c r="C90" s="18" t="s">
        <v>42</v>
      </c>
      <c r="D90" s="41">
        <v>17</v>
      </c>
      <c r="E90" s="41">
        <v>16</v>
      </c>
      <c r="F90" s="123">
        <v>17</v>
      </c>
      <c r="G90" s="42">
        <f>F90/D90</f>
        <v>1</v>
      </c>
      <c r="H90" s="42">
        <f>F90/E90</f>
        <v>1.0625</v>
      </c>
      <c r="I90" s="2"/>
    </row>
    <row r="91" spans="1:9" ht="68.25" customHeight="1" x14ac:dyDescent="0.25">
      <c r="A91" s="58" t="s">
        <v>28</v>
      </c>
      <c r="B91" s="69" t="s">
        <v>113</v>
      </c>
      <c r="C91" s="71"/>
      <c r="D91" s="71"/>
      <c r="E91" s="71"/>
      <c r="F91" s="71"/>
      <c r="G91" s="71"/>
      <c r="H91" s="62">
        <f>(H93+H94+H95+H97+H98+H100+H101+H103+H104)/9</f>
        <v>1.001978705806881</v>
      </c>
      <c r="I91" s="70"/>
    </row>
    <row r="92" spans="1:9" ht="16.5" customHeight="1" x14ac:dyDescent="0.25">
      <c r="A92" s="153" t="s">
        <v>110</v>
      </c>
      <c r="B92" s="159"/>
      <c r="C92" s="159"/>
      <c r="D92" s="159"/>
      <c r="E92" s="159"/>
      <c r="F92" s="159"/>
      <c r="G92" s="159"/>
      <c r="H92" s="159"/>
      <c r="I92" s="160"/>
    </row>
    <row r="93" spans="1:9" ht="54.75" customHeight="1" x14ac:dyDescent="0.25">
      <c r="A93" s="76" t="s">
        <v>111</v>
      </c>
      <c r="B93" s="50" t="s">
        <v>112</v>
      </c>
      <c r="C93" s="51" t="s">
        <v>36</v>
      </c>
      <c r="D93" s="51">
        <v>95.6</v>
      </c>
      <c r="E93" s="51">
        <v>85</v>
      </c>
      <c r="F93" s="18">
        <v>86</v>
      </c>
      <c r="G93" s="77">
        <f>F93/D93</f>
        <v>0.89958158995815907</v>
      </c>
      <c r="H93" s="77">
        <f>F93/E93</f>
        <v>1.0117647058823529</v>
      </c>
      <c r="I93" s="49"/>
    </row>
    <row r="94" spans="1:9" ht="54.75" customHeight="1" x14ac:dyDescent="0.25">
      <c r="A94" s="76" t="s">
        <v>114</v>
      </c>
      <c r="B94" s="78" t="s">
        <v>115</v>
      </c>
      <c r="C94" s="51" t="s">
        <v>36</v>
      </c>
      <c r="D94" s="51">
        <v>24</v>
      </c>
      <c r="E94" s="51">
        <v>20</v>
      </c>
      <c r="F94" s="18">
        <v>20</v>
      </c>
      <c r="G94" s="77">
        <f>F94/D94</f>
        <v>0.83333333333333337</v>
      </c>
      <c r="H94" s="77">
        <f>F94/E94</f>
        <v>1</v>
      </c>
      <c r="I94" s="49"/>
    </row>
    <row r="95" spans="1:9" ht="54.75" customHeight="1" x14ac:dyDescent="0.25">
      <c r="A95" s="76" t="s">
        <v>116</v>
      </c>
      <c r="B95" s="78" t="s">
        <v>117</v>
      </c>
      <c r="C95" s="51" t="s">
        <v>36</v>
      </c>
      <c r="D95" s="51">
        <v>83</v>
      </c>
      <c r="E95" s="51">
        <v>100</v>
      </c>
      <c r="F95" s="122">
        <v>98.7</v>
      </c>
      <c r="G95" s="77">
        <f>F95/D95</f>
        <v>1.1891566265060241</v>
      </c>
      <c r="H95" s="77">
        <f>F95/E95</f>
        <v>0.98699999999999999</v>
      </c>
      <c r="I95" s="49"/>
    </row>
    <row r="96" spans="1:9" ht="26.25" customHeight="1" x14ac:dyDescent="0.25">
      <c r="A96" s="161" t="s">
        <v>119</v>
      </c>
      <c r="B96" s="162"/>
      <c r="C96" s="162"/>
      <c r="D96" s="162"/>
      <c r="E96" s="162"/>
      <c r="F96" s="162"/>
      <c r="G96" s="162"/>
      <c r="H96" s="162"/>
      <c r="I96" s="163"/>
    </row>
    <row r="97" spans="1:9" ht="66" customHeight="1" x14ac:dyDescent="0.25">
      <c r="A97" s="76" t="s">
        <v>118</v>
      </c>
      <c r="B97" s="78" t="s">
        <v>362</v>
      </c>
      <c r="C97" s="51" t="s">
        <v>42</v>
      </c>
      <c r="D97" s="73">
        <v>50900</v>
      </c>
      <c r="E97" s="73">
        <v>58000</v>
      </c>
      <c r="F97" s="10">
        <v>58100</v>
      </c>
      <c r="G97" s="77">
        <f>F97/D97</f>
        <v>1.1414538310412574</v>
      </c>
      <c r="H97" s="77">
        <f>F97/E97</f>
        <v>1.0017241379310344</v>
      </c>
      <c r="I97" s="49"/>
    </row>
    <row r="98" spans="1:9" ht="54.75" customHeight="1" x14ac:dyDescent="0.25">
      <c r="A98" s="76" t="s">
        <v>120</v>
      </c>
      <c r="B98" s="50" t="s">
        <v>121</v>
      </c>
      <c r="C98" s="51" t="s">
        <v>42</v>
      </c>
      <c r="D98" s="73">
        <v>80000</v>
      </c>
      <c r="E98" s="73">
        <v>84000</v>
      </c>
      <c r="F98" s="125">
        <v>84100</v>
      </c>
      <c r="G98" s="77">
        <f>F98/D98</f>
        <v>1.05125</v>
      </c>
      <c r="H98" s="77">
        <f>F98/E98</f>
        <v>1.0011904761904762</v>
      </c>
      <c r="I98" s="49"/>
    </row>
    <row r="99" spans="1:9" ht="15.75" customHeight="1" x14ac:dyDescent="0.25">
      <c r="A99" s="139" t="s">
        <v>122</v>
      </c>
      <c r="B99" s="140"/>
      <c r="C99" s="140"/>
      <c r="D99" s="140"/>
      <c r="E99" s="140"/>
      <c r="F99" s="140"/>
      <c r="G99" s="140"/>
      <c r="H99" s="140"/>
      <c r="I99" s="141"/>
    </row>
    <row r="100" spans="1:9" ht="54.75" customHeight="1" x14ac:dyDescent="0.25">
      <c r="A100" s="76" t="s">
        <v>123</v>
      </c>
      <c r="B100" s="78" t="s">
        <v>124</v>
      </c>
      <c r="C100" s="51" t="s">
        <v>36</v>
      </c>
      <c r="D100" s="51">
        <v>100</v>
      </c>
      <c r="E100" s="51">
        <v>100</v>
      </c>
      <c r="F100" s="18">
        <v>100</v>
      </c>
      <c r="G100" s="51">
        <f>F100/D100</f>
        <v>1</v>
      </c>
      <c r="H100" s="77">
        <f>F100/E100</f>
        <v>1</v>
      </c>
      <c r="I100" s="49"/>
    </row>
    <row r="101" spans="1:9" ht="54.75" customHeight="1" x14ac:dyDescent="0.25">
      <c r="A101" s="76" t="s">
        <v>125</v>
      </c>
      <c r="B101" s="78" t="s">
        <v>126</v>
      </c>
      <c r="C101" s="51" t="s">
        <v>36</v>
      </c>
      <c r="D101" s="51">
        <v>100</v>
      </c>
      <c r="E101" s="51">
        <v>100</v>
      </c>
      <c r="F101" s="123">
        <v>100</v>
      </c>
      <c r="G101" s="51">
        <f>F101/D101</f>
        <v>1</v>
      </c>
      <c r="H101" s="77">
        <f>F101/E101</f>
        <v>1</v>
      </c>
      <c r="I101" s="49"/>
    </row>
    <row r="102" spans="1:9" ht="18" customHeight="1" x14ac:dyDescent="0.25">
      <c r="A102" s="139" t="s">
        <v>127</v>
      </c>
      <c r="B102" s="140"/>
      <c r="C102" s="140"/>
      <c r="D102" s="140"/>
      <c r="E102" s="140"/>
      <c r="F102" s="140"/>
      <c r="G102" s="140"/>
      <c r="H102" s="140"/>
      <c r="I102" s="141"/>
    </row>
    <row r="103" spans="1:9" ht="61.5" customHeight="1" x14ac:dyDescent="0.25">
      <c r="A103" s="76" t="s">
        <v>128</v>
      </c>
      <c r="B103" s="50" t="s">
        <v>129</v>
      </c>
      <c r="C103" s="51" t="s">
        <v>42</v>
      </c>
      <c r="D103" s="51">
        <v>13</v>
      </c>
      <c r="E103" s="51">
        <v>13</v>
      </c>
      <c r="F103" s="18">
        <v>13</v>
      </c>
      <c r="G103" s="51">
        <f>F103/D103</f>
        <v>1</v>
      </c>
      <c r="H103" s="77">
        <f>F103/E103</f>
        <v>1</v>
      </c>
      <c r="I103" s="49"/>
    </row>
    <row r="104" spans="1:9" ht="78" customHeight="1" x14ac:dyDescent="0.25">
      <c r="A104" s="74" t="s">
        <v>130</v>
      </c>
      <c r="B104" s="75" t="s">
        <v>63</v>
      </c>
      <c r="C104" s="18" t="s">
        <v>42</v>
      </c>
      <c r="D104" s="18">
        <v>130</v>
      </c>
      <c r="E104" s="18">
        <v>62</v>
      </c>
      <c r="F104" s="122">
        <v>63</v>
      </c>
      <c r="G104" s="42">
        <f>F104/D104</f>
        <v>0.48461538461538461</v>
      </c>
      <c r="H104" s="42">
        <f>F104/E104</f>
        <v>1.0161290322580645</v>
      </c>
      <c r="I104" s="2"/>
    </row>
    <row r="105" spans="1:9" hidden="1" x14ac:dyDescent="0.25">
      <c r="A105" s="7"/>
      <c r="B105" s="35"/>
      <c r="C105" s="7"/>
      <c r="D105" s="7"/>
      <c r="E105" s="7"/>
      <c r="F105" s="7"/>
      <c r="G105" s="36"/>
      <c r="H105" s="36"/>
      <c r="I105" s="9"/>
    </row>
    <row r="106" spans="1:9" hidden="1" x14ac:dyDescent="0.25">
      <c r="A106" s="7"/>
      <c r="B106" s="35"/>
      <c r="C106" s="7"/>
      <c r="D106" s="7"/>
      <c r="E106" s="7"/>
      <c r="F106" s="7"/>
      <c r="G106" s="36"/>
      <c r="H106" s="36"/>
      <c r="I106" s="9"/>
    </row>
    <row r="107" spans="1:9" ht="38.25" x14ac:dyDescent="0.25">
      <c r="A107" s="58" t="s">
        <v>29</v>
      </c>
      <c r="B107" s="69" t="s">
        <v>131</v>
      </c>
      <c r="C107" s="70"/>
      <c r="D107" s="70"/>
      <c r="E107" s="70"/>
      <c r="F107" s="70"/>
      <c r="G107" s="70"/>
      <c r="H107" s="72">
        <f>AVERAGE(H109:H110)</f>
        <v>1</v>
      </c>
      <c r="I107" s="70"/>
    </row>
    <row r="108" spans="1:9" x14ac:dyDescent="0.25">
      <c r="A108" s="133" t="s">
        <v>133</v>
      </c>
      <c r="B108" s="134"/>
      <c r="C108" s="134"/>
      <c r="D108" s="134"/>
      <c r="E108" s="134"/>
      <c r="F108" s="134"/>
      <c r="G108" s="134"/>
      <c r="H108" s="134"/>
      <c r="I108" s="135"/>
    </row>
    <row r="109" spans="1:9" ht="40.5" customHeight="1" x14ac:dyDescent="0.25">
      <c r="A109" s="53" t="s">
        <v>132</v>
      </c>
      <c r="B109" s="3" t="s">
        <v>134</v>
      </c>
      <c r="C109" s="18" t="s">
        <v>42</v>
      </c>
      <c r="D109" s="18">
        <v>2</v>
      </c>
      <c r="E109" s="18">
        <v>2</v>
      </c>
      <c r="F109" s="18">
        <v>2</v>
      </c>
      <c r="G109" s="42">
        <f>F109/D109</f>
        <v>1</v>
      </c>
      <c r="H109" s="42">
        <f>F109/E109</f>
        <v>1</v>
      </c>
      <c r="I109" s="2"/>
    </row>
    <row r="110" spans="1:9" ht="38.25" x14ac:dyDescent="0.25">
      <c r="A110" s="53" t="s">
        <v>135</v>
      </c>
      <c r="B110" s="3" t="s">
        <v>136</v>
      </c>
      <c r="C110" s="18" t="s">
        <v>42</v>
      </c>
      <c r="D110" s="18">
        <v>4</v>
      </c>
      <c r="E110" s="18">
        <v>4</v>
      </c>
      <c r="F110" s="123">
        <v>4</v>
      </c>
      <c r="G110" s="42">
        <f>F110/D110</f>
        <v>1</v>
      </c>
      <c r="H110" s="42">
        <f>F110/E110</f>
        <v>1</v>
      </c>
      <c r="I110" s="2"/>
    </row>
    <row r="111" spans="1:9" x14ac:dyDescent="0.25">
      <c r="A111" s="133" t="s">
        <v>137</v>
      </c>
      <c r="B111" s="134"/>
      <c r="C111" s="134"/>
      <c r="D111" s="134"/>
      <c r="E111" s="134"/>
      <c r="F111" s="134"/>
      <c r="G111" s="134"/>
      <c r="H111" s="134"/>
      <c r="I111" s="135"/>
    </row>
    <row r="112" spans="1:9" x14ac:dyDescent="0.25">
      <c r="A112" s="53" t="s">
        <v>138</v>
      </c>
      <c r="B112" s="3" t="s">
        <v>139</v>
      </c>
      <c r="C112" s="18" t="s">
        <v>42</v>
      </c>
      <c r="D112" s="18">
        <v>2</v>
      </c>
      <c r="E112" s="18" t="s">
        <v>23</v>
      </c>
      <c r="F112" s="122" t="s">
        <v>23</v>
      </c>
      <c r="G112" s="42" t="s">
        <v>23</v>
      </c>
      <c r="H112" s="42" t="s">
        <v>23</v>
      </c>
      <c r="I112" s="18"/>
    </row>
    <row r="113" spans="1:9" x14ac:dyDescent="0.25">
      <c r="A113" s="79" t="s">
        <v>30</v>
      </c>
      <c r="B113" s="69" t="s">
        <v>140</v>
      </c>
      <c r="C113" s="58"/>
      <c r="D113" s="58"/>
      <c r="E113" s="58"/>
      <c r="F113" s="58"/>
      <c r="G113" s="67"/>
      <c r="H113" s="62">
        <f>H116/1</f>
        <v>1</v>
      </c>
      <c r="I113" s="58"/>
    </row>
    <row r="114" spans="1:9" x14ac:dyDescent="0.25">
      <c r="A114" s="133" t="s">
        <v>141</v>
      </c>
      <c r="B114" s="134"/>
      <c r="C114" s="134"/>
      <c r="D114" s="134"/>
      <c r="E114" s="134"/>
      <c r="F114" s="134"/>
      <c r="G114" s="134"/>
      <c r="H114" s="134"/>
      <c r="I114" s="135"/>
    </row>
    <row r="115" spans="1:9" x14ac:dyDescent="0.25">
      <c r="A115" s="133" t="s">
        <v>142</v>
      </c>
      <c r="B115" s="134"/>
      <c r="C115" s="134"/>
      <c r="D115" s="134"/>
      <c r="E115" s="134"/>
      <c r="F115" s="134"/>
      <c r="G115" s="134"/>
      <c r="H115" s="134"/>
      <c r="I115" s="135"/>
    </row>
    <row r="116" spans="1:9" ht="51" x14ac:dyDescent="0.25">
      <c r="A116" s="53" t="s">
        <v>143</v>
      </c>
      <c r="B116" s="3" t="s">
        <v>144</v>
      </c>
      <c r="C116" s="18" t="s">
        <v>36</v>
      </c>
      <c r="D116" s="18">
        <v>30</v>
      </c>
      <c r="E116" s="18">
        <v>40</v>
      </c>
      <c r="F116" s="123">
        <v>40</v>
      </c>
      <c r="G116" s="42">
        <f>F116/D116</f>
        <v>1.3333333333333333</v>
      </c>
      <c r="H116" s="42">
        <f>F116/E116</f>
        <v>1</v>
      </c>
      <c r="I116" s="18"/>
    </row>
    <row r="117" spans="1:9" ht="51" x14ac:dyDescent="0.25">
      <c r="A117" s="79" t="s">
        <v>145</v>
      </c>
      <c r="B117" s="69" t="s">
        <v>363</v>
      </c>
      <c r="C117" s="70"/>
      <c r="D117" s="70"/>
      <c r="E117" s="70"/>
      <c r="F117" s="70"/>
      <c r="G117" s="70"/>
      <c r="H117" s="62">
        <f>H119/1</f>
        <v>1</v>
      </c>
      <c r="I117" s="70"/>
    </row>
    <row r="118" spans="1:9" x14ac:dyDescent="0.25">
      <c r="A118" s="156" t="s">
        <v>146</v>
      </c>
      <c r="B118" s="157"/>
      <c r="C118" s="157"/>
      <c r="D118" s="157"/>
      <c r="E118" s="157"/>
      <c r="F118" s="157"/>
      <c r="G118" s="157"/>
      <c r="H118" s="157"/>
      <c r="I118" s="158"/>
    </row>
    <row r="119" spans="1:9" ht="54.75" customHeight="1" x14ac:dyDescent="0.25">
      <c r="A119" s="53" t="s">
        <v>147</v>
      </c>
      <c r="B119" s="3" t="s">
        <v>148</v>
      </c>
      <c r="C119" s="18" t="s">
        <v>149</v>
      </c>
      <c r="D119" s="18">
        <v>1</v>
      </c>
      <c r="E119" s="18">
        <v>1</v>
      </c>
      <c r="F119" s="123">
        <v>1</v>
      </c>
      <c r="G119" s="23">
        <f>F119/D119</f>
        <v>1</v>
      </c>
      <c r="H119" s="42">
        <f>F119/E119</f>
        <v>1</v>
      </c>
      <c r="I119" s="18"/>
    </row>
    <row r="120" spans="1:9" ht="54.75" customHeight="1" x14ac:dyDescent="0.25">
      <c r="A120" s="80" t="s">
        <v>18</v>
      </c>
      <c r="B120" s="6" t="s">
        <v>150</v>
      </c>
      <c r="C120" s="5"/>
      <c r="D120" s="5"/>
      <c r="E120" s="5"/>
      <c r="F120" s="5"/>
      <c r="G120" s="81"/>
      <c r="H120" s="47">
        <f>(H121+H127)/2</f>
        <v>1.1097222222222223</v>
      </c>
      <c r="I120" s="5"/>
    </row>
    <row r="121" spans="1:9" ht="54.75" customHeight="1" x14ac:dyDescent="0.25">
      <c r="A121" s="79" t="s">
        <v>19</v>
      </c>
      <c r="B121" s="69" t="s">
        <v>151</v>
      </c>
      <c r="C121" s="58"/>
      <c r="D121" s="58"/>
      <c r="E121" s="58"/>
      <c r="F121" s="58"/>
      <c r="G121" s="60"/>
      <c r="H121" s="62">
        <f>(H123+H124+H126)/3</f>
        <v>0.99722222222222223</v>
      </c>
      <c r="I121" s="58"/>
    </row>
    <row r="122" spans="1:9" ht="17.25" customHeight="1" x14ac:dyDescent="0.25">
      <c r="A122" s="139" t="s">
        <v>153</v>
      </c>
      <c r="B122" s="140"/>
      <c r="C122" s="140"/>
      <c r="D122" s="140"/>
      <c r="E122" s="140"/>
      <c r="F122" s="140"/>
      <c r="G122" s="140"/>
      <c r="H122" s="140"/>
      <c r="I122" s="141"/>
    </row>
    <row r="123" spans="1:9" ht="54.75" customHeight="1" x14ac:dyDescent="0.25">
      <c r="A123" s="76" t="s">
        <v>152</v>
      </c>
      <c r="B123" s="50" t="s">
        <v>154</v>
      </c>
      <c r="C123" s="51" t="s">
        <v>36</v>
      </c>
      <c r="D123" s="51">
        <v>23</v>
      </c>
      <c r="E123" s="51">
        <v>40</v>
      </c>
      <c r="F123" s="18">
        <v>37</v>
      </c>
      <c r="G123" s="52">
        <f>F123/D123</f>
        <v>1.6086956521739131</v>
      </c>
      <c r="H123" s="77">
        <f>F123/E123</f>
        <v>0.92500000000000004</v>
      </c>
      <c r="I123" s="51"/>
    </row>
    <row r="124" spans="1:9" ht="54.75" customHeight="1" x14ac:dyDescent="0.25">
      <c r="A124" s="76" t="s">
        <v>155</v>
      </c>
      <c r="B124" s="50" t="s">
        <v>156</v>
      </c>
      <c r="C124" s="51" t="s">
        <v>157</v>
      </c>
      <c r="D124" s="51">
        <v>1.3</v>
      </c>
      <c r="E124" s="51">
        <v>1.5</v>
      </c>
      <c r="F124" s="18">
        <v>1.6</v>
      </c>
      <c r="G124" s="52">
        <f>F124/D124</f>
        <v>1.2307692307692308</v>
      </c>
      <c r="H124" s="77">
        <f>F124/E124</f>
        <v>1.0666666666666667</v>
      </c>
      <c r="I124" s="51"/>
    </row>
    <row r="125" spans="1:9" ht="15" customHeight="1" x14ac:dyDescent="0.25">
      <c r="A125" s="147" t="s">
        <v>159</v>
      </c>
      <c r="B125" s="148"/>
      <c r="C125" s="148"/>
      <c r="D125" s="148"/>
      <c r="E125" s="148"/>
      <c r="F125" s="148"/>
      <c r="G125" s="148"/>
      <c r="H125" s="148"/>
      <c r="I125" s="149"/>
    </row>
    <row r="126" spans="1:9" ht="54.75" customHeight="1" x14ac:dyDescent="0.25">
      <c r="A126" s="76" t="s">
        <v>158</v>
      </c>
      <c r="B126" s="78" t="s">
        <v>160</v>
      </c>
      <c r="C126" s="51" t="s">
        <v>42</v>
      </c>
      <c r="D126" s="51">
        <v>5</v>
      </c>
      <c r="E126" s="51">
        <v>1</v>
      </c>
      <c r="F126" s="123">
        <v>1</v>
      </c>
      <c r="G126" s="52">
        <f>F126/D126</f>
        <v>0.2</v>
      </c>
      <c r="H126" s="77">
        <f>F126/E126</f>
        <v>1</v>
      </c>
      <c r="I126" s="51"/>
    </row>
    <row r="127" spans="1:9" ht="54.75" customHeight="1" x14ac:dyDescent="0.25">
      <c r="A127" s="79" t="s">
        <v>21</v>
      </c>
      <c r="B127" s="69" t="s">
        <v>161</v>
      </c>
      <c r="C127" s="58"/>
      <c r="D127" s="58"/>
      <c r="E127" s="58"/>
      <c r="F127" s="58"/>
      <c r="G127" s="60"/>
      <c r="H127" s="114">
        <f>(H129+H131+H133)/3</f>
        <v>1.2222222222222223</v>
      </c>
      <c r="I127" s="58"/>
    </row>
    <row r="128" spans="1:9" ht="16.5" customHeight="1" x14ac:dyDescent="0.25">
      <c r="A128" s="139" t="s">
        <v>162</v>
      </c>
      <c r="B128" s="140"/>
      <c r="C128" s="140"/>
      <c r="D128" s="140"/>
      <c r="E128" s="140"/>
      <c r="F128" s="140"/>
      <c r="G128" s="140"/>
      <c r="H128" s="140"/>
      <c r="I128" s="141"/>
    </row>
    <row r="129" spans="1:9" ht="54.75" customHeight="1" x14ac:dyDescent="0.25">
      <c r="A129" s="76" t="s">
        <v>163</v>
      </c>
      <c r="B129" s="78" t="s">
        <v>164</v>
      </c>
      <c r="C129" s="51" t="s">
        <v>42</v>
      </c>
      <c r="D129" s="51">
        <v>7</v>
      </c>
      <c r="E129" s="51">
        <v>6</v>
      </c>
      <c r="F129" s="123">
        <v>7</v>
      </c>
      <c r="G129" s="52">
        <f>F129/D129</f>
        <v>1</v>
      </c>
      <c r="H129" s="52">
        <f>F129/E129</f>
        <v>1.1666666666666667</v>
      </c>
      <c r="I129" s="51"/>
    </row>
    <row r="130" spans="1:9" ht="15" customHeight="1" x14ac:dyDescent="0.25">
      <c r="A130" s="139" t="s">
        <v>165</v>
      </c>
      <c r="B130" s="140"/>
      <c r="C130" s="140"/>
      <c r="D130" s="140"/>
      <c r="E130" s="140"/>
      <c r="F130" s="140"/>
      <c r="G130" s="140"/>
      <c r="H130" s="140"/>
      <c r="I130" s="141"/>
    </row>
    <row r="131" spans="1:9" ht="54.75" customHeight="1" x14ac:dyDescent="0.25">
      <c r="A131" s="76" t="s">
        <v>166</v>
      </c>
      <c r="B131" s="50" t="s">
        <v>167</v>
      </c>
      <c r="C131" s="51" t="s">
        <v>42</v>
      </c>
      <c r="D131" s="51">
        <v>4</v>
      </c>
      <c r="E131" s="51">
        <v>4</v>
      </c>
      <c r="F131" s="123">
        <v>6</v>
      </c>
      <c r="G131" s="52">
        <f>F131/D131</f>
        <v>1.5</v>
      </c>
      <c r="H131" s="52">
        <f>F131/E131</f>
        <v>1.5</v>
      </c>
      <c r="I131" s="51"/>
    </row>
    <row r="132" spans="1:9" ht="17.25" customHeight="1" x14ac:dyDescent="0.25">
      <c r="A132" s="139" t="s">
        <v>168</v>
      </c>
      <c r="B132" s="140"/>
      <c r="C132" s="140"/>
      <c r="D132" s="140"/>
      <c r="E132" s="140"/>
      <c r="F132" s="140"/>
      <c r="G132" s="140"/>
      <c r="H132" s="140"/>
      <c r="I132" s="141"/>
    </row>
    <row r="133" spans="1:9" ht="54.75" customHeight="1" x14ac:dyDescent="0.25">
      <c r="A133" s="76" t="s">
        <v>169</v>
      </c>
      <c r="B133" s="50" t="s">
        <v>170</v>
      </c>
      <c r="C133" s="51" t="s">
        <v>42</v>
      </c>
      <c r="D133" s="51">
        <v>3</v>
      </c>
      <c r="E133" s="51">
        <v>2</v>
      </c>
      <c r="F133" s="123">
        <v>2</v>
      </c>
      <c r="G133" s="52">
        <f>F133/D133</f>
        <v>0.66666666666666663</v>
      </c>
      <c r="H133" s="77">
        <f>F133/E133</f>
        <v>1</v>
      </c>
      <c r="I133" s="51"/>
    </row>
    <row r="134" spans="1:9" ht="66.75" customHeight="1" x14ac:dyDescent="0.25">
      <c r="A134" s="80" t="s">
        <v>171</v>
      </c>
      <c r="B134" s="82" t="s">
        <v>174</v>
      </c>
      <c r="C134" s="5"/>
      <c r="D134" s="5"/>
      <c r="E134" s="5"/>
      <c r="F134" s="5"/>
      <c r="G134" s="81"/>
      <c r="H134" s="47">
        <f>(H136+H137)/2</f>
        <v>1</v>
      </c>
      <c r="I134" s="5"/>
    </row>
    <row r="135" spans="1:9" ht="32.25" customHeight="1" x14ac:dyDescent="0.25">
      <c r="A135" s="161" t="s">
        <v>177</v>
      </c>
      <c r="B135" s="162"/>
      <c r="C135" s="162"/>
      <c r="D135" s="162"/>
      <c r="E135" s="162"/>
      <c r="F135" s="162"/>
      <c r="G135" s="162"/>
      <c r="H135" s="162"/>
      <c r="I135" s="163"/>
    </row>
    <row r="136" spans="1:9" ht="66.75" customHeight="1" x14ac:dyDescent="0.25">
      <c r="A136" s="76" t="s">
        <v>172</v>
      </c>
      <c r="B136" s="50" t="s">
        <v>175</v>
      </c>
      <c r="C136" s="51" t="s">
        <v>42</v>
      </c>
      <c r="D136" s="51">
        <v>0</v>
      </c>
      <c r="E136" s="51">
        <v>0</v>
      </c>
      <c r="F136" s="18">
        <v>0</v>
      </c>
      <c r="G136" s="52">
        <v>1</v>
      </c>
      <c r="H136" s="52">
        <v>1</v>
      </c>
      <c r="I136" s="51"/>
    </row>
    <row r="137" spans="1:9" ht="66.75" customHeight="1" x14ac:dyDescent="0.25">
      <c r="A137" s="76" t="s">
        <v>173</v>
      </c>
      <c r="B137" s="50" t="s">
        <v>178</v>
      </c>
      <c r="C137" s="51" t="s">
        <v>42</v>
      </c>
      <c r="D137" s="51">
        <v>0</v>
      </c>
      <c r="E137" s="51">
        <v>0</v>
      </c>
      <c r="F137" s="123">
        <v>0</v>
      </c>
      <c r="G137" s="52">
        <v>1</v>
      </c>
      <c r="H137" s="52">
        <v>1</v>
      </c>
      <c r="I137" s="51"/>
    </row>
    <row r="138" spans="1:9" ht="51" x14ac:dyDescent="0.25">
      <c r="A138" s="5" t="s">
        <v>24</v>
      </c>
      <c r="B138" s="6" t="s">
        <v>232</v>
      </c>
      <c r="C138" s="4"/>
      <c r="D138" s="4"/>
      <c r="E138" s="4"/>
      <c r="F138" s="4"/>
      <c r="G138" s="4"/>
      <c r="H138" s="47">
        <f>(H139+H145)/2</f>
        <v>0.93796296296296289</v>
      </c>
      <c r="I138" s="4"/>
    </row>
    <row r="139" spans="1:9" ht="38.25" x14ac:dyDescent="0.25">
      <c r="A139" s="58" t="s">
        <v>26</v>
      </c>
      <c r="B139" s="69" t="s">
        <v>20</v>
      </c>
      <c r="C139" s="70"/>
      <c r="D139" s="70"/>
      <c r="E139" s="70"/>
      <c r="F139" s="70"/>
      <c r="G139" s="70"/>
      <c r="H139" s="62">
        <f>(H141+H142+H143+H144)/4</f>
        <v>0.87592592592592589</v>
      </c>
      <c r="I139" s="70"/>
    </row>
    <row r="140" spans="1:9" x14ac:dyDescent="0.25">
      <c r="A140" s="153" t="s">
        <v>234</v>
      </c>
      <c r="B140" s="159"/>
      <c r="C140" s="159"/>
      <c r="D140" s="159"/>
      <c r="E140" s="159"/>
      <c r="F140" s="159"/>
      <c r="G140" s="159"/>
      <c r="H140" s="159"/>
      <c r="I140" s="160"/>
    </row>
    <row r="141" spans="1:9" ht="42" customHeight="1" x14ac:dyDescent="0.25">
      <c r="A141" s="53" t="s">
        <v>393</v>
      </c>
      <c r="B141" s="3" t="s">
        <v>239</v>
      </c>
      <c r="C141" s="18" t="s">
        <v>36</v>
      </c>
      <c r="D141" s="37">
        <v>100</v>
      </c>
      <c r="E141" s="37">
        <v>100</v>
      </c>
      <c r="F141" s="18">
        <v>100</v>
      </c>
      <c r="G141" s="42">
        <f>F141/D141</f>
        <v>1</v>
      </c>
      <c r="H141" s="42">
        <f>F141/E141</f>
        <v>1</v>
      </c>
      <c r="I141" s="2"/>
    </row>
    <row r="142" spans="1:9" ht="63.75" x14ac:dyDescent="0.25">
      <c r="A142" s="54" t="s">
        <v>394</v>
      </c>
      <c r="B142" s="3" t="s">
        <v>241</v>
      </c>
      <c r="C142" s="18" t="s">
        <v>41</v>
      </c>
      <c r="D142" s="37">
        <v>449</v>
      </c>
      <c r="E142" s="37">
        <v>675</v>
      </c>
      <c r="F142" s="51">
        <v>340</v>
      </c>
      <c r="G142" s="42">
        <f>F142/D142</f>
        <v>0.75723830734966591</v>
      </c>
      <c r="H142" s="42">
        <f>F142/E142</f>
        <v>0.50370370370370365</v>
      </c>
      <c r="I142" s="11" t="s">
        <v>451</v>
      </c>
    </row>
    <row r="143" spans="1:9" ht="89.25" x14ac:dyDescent="0.25">
      <c r="A143" s="54" t="s">
        <v>395</v>
      </c>
      <c r="B143" s="3" t="s">
        <v>240</v>
      </c>
      <c r="C143" s="18" t="s">
        <v>36</v>
      </c>
      <c r="D143" s="38">
        <v>100</v>
      </c>
      <c r="E143" s="37">
        <v>100</v>
      </c>
      <c r="F143" s="18">
        <v>100</v>
      </c>
      <c r="G143" s="42">
        <f>F143/D143</f>
        <v>1</v>
      </c>
      <c r="H143" s="42">
        <f>F143/E143</f>
        <v>1</v>
      </c>
      <c r="I143" s="31"/>
    </row>
    <row r="144" spans="1:9" ht="143.25" customHeight="1" x14ac:dyDescent="0.25">
      <c r="A144" s="53" t="s">
        <v>396</v>
      </c>
      <c r="B144" s="3" t="s">
        <v>46</v>
      </c>
      <c r="C144" s="18" t="s">
        <v>36</v>
      </c>
      <c r="D144" s="37">
        <v>100</v>
      </c>
      <c r="E144" s="37">
        <v>100</v>
      </c>
      <c r="F144" s="123">
        <v>100</v>
      </c>
      <c r="G144" s="42">
        <f>F144/D144</f>
        <v>1</v>
      </c>
      <c r="H144" s="42">
        <f>F144/E144</f>
        <v>1</v>
      </c>
      <c r="I144" s="2"/>
    </row>
    <row r="145" spans="1:9" ht="51" x14ac:dyDescent="0.25">
      <c r="A145" s="58" t="s">
        <v>176</v>
      </c>
      <c r="B145" s="69" t="s">
        <v>22</v>
      </c>
      <c r="C145" s="70"/>
      <c r="D145" s="70"/>
      <c r="E145" s="70"/>
      <c r="F145" s="70"/>
      <c r="G145" s="70"/>
      <c r="H145" s="62">
        <f>(H148+H149+H150+H151+H152)/5</f>
        <v>1</v>
      </c>
      <c r="I145" s="70"/>
    </row>
    <row r="146" spans="1:9" hidden="1" x14ac:dyDescent="0.25">
      <c r="A146" s="14"/>
      <c r="B146" s="15"/>
      <c r="C146" s="16"/>
      <c r="D146" s="16"/>
      <c r="E146" s="16"/>
      <c r="F146" s="16"/>
      <c r="G146" s="16"/>
      <c r="H146" s="16"/>
      <c r="I146" s="16"/>
    </row>
    <row r="147" spans="1:9" ht="25.5" customHeight="1" x14ac:dyDescent="0.25">
      <c r="A147" s="176" t="s">
        <v>243</v>
      </c>
      <c r="B147" s="176"/>
      <c r="C147" s="176"/>
      <c r="D147" s="176"/>
      <c r="E147" s="176"/>
      <c r="F147" s="176"/>
      <c r="G147" s="176"/>
      <c r="H147" s="176"/>
      <c r="I147" s="176"/>
    </row>
    <row r="148" spans="1:9" ht="80.25" customHeight="1" x14ac:dyDescent="0.25">
      <c r="A148" s="74" t="s">
        <v>397</v>
      </c>
      <c r="B148" s="3" t="s">
        <v>45</v>
      </c>
      <c r="C148" s="18" t="s">
        <v>36</v>
      </c>
      <c r="D148" s="37">
        <v>100</v>
      </c>
      <c r="E148" s="37">
        <v>100</v>
      </c>
      <c r="F148" s="18">
        <v>100</v>
      </c>
      <c r="G148" s="42">
        <f>F148/D148</f>
        <v>1</v>
      </c>
      <c r="H148" s="42">
        <f>F148/E148</f>
        <v>1</v>
      </c>
      <c r="I148" s="2"/>
    </row>
    <row r="149" spans="1:9" ht="27" customHeight="1" x14ac:dyDescent="0.25">
      <c r="A149" s="74" t="s">
        <v>398</v>
      </c>
      <c r="B149" s="3" t="s">
        <v>249</v>
      </c>
      <c r="C149" s="18" t="s">
        <v>36</v>
      </c>
      <c r="D149" s="37">
        <v>100</v>
      </c>
      <c r="E149" s="37">
        <v>100</v>
      </c>
      <c r="F149" s="18">
        <v>100</v>
      </c>
      <c r="G149" s="42">
        <f>F149/D149</f>
        <v>1</v>
      </c>
      <c r="H149" s="42">
        <f>F149/E149</f>
        <v>1</v>
      </c>
      <c r="I149" s="2"/>
    </row>
    <row r="150" spans="1:9" ht="66" customHeight="1" x14ac:dyDescent="0.25">
      <c r="A150" s="74" t="s">
        <v>399</v>
      </c>
      <c r="B150" s="3" t="s">
        <v>250</v>
      </c>
      <c r="C150" s="18" t="s">
        <v>36</v>
      </c>
      <c r="D150" s="37">
        <v>100</v>
      </c>
      <c r="E150" s="37">
        <v>100</v>
      </c>
      <c r="F150" s="18">
        <v>100</v>
      </c>
      <c r="G150" s="42">
        <f>F150/D150</f>
        <v>1</v>
      </c>
      <c r="H150" s="42">
        <f>F150/E150</f>
        <v>1</v>
      </c>
      <c r="I150" s="2"/>
    </row>
    <row r="151" spans="1:9" ht="102" x14ac:dyDescent="0.25">
      <c r="A151" s="74" t="s">
        <v>400</v>
      </c>
      <c r="B151" s="3" t="s">
        <v>47</v>
      </c>
      <c r="C151" s="18" t="s">
        <v>36</v>
      </c>
      <c r="D151" s="37">
        <v>100</v>
      </c>
      <c r="E151" s="37">
        <v>100</v>
      </c>
      <c r="F151" s="18">
        <v>100</v>
      </c>
      <c r="G151" s="42">
        <f>F151/D151</f>
        <v>1</v>
      </c>
      <c r="H151" s="42">
        <f>F151/E151</f>
        <v>1</v>
      </c>
      <c r="I151" s="2"/>
    </row>
    <row r="152" spans="1:9" ht="114.75" x14ac:dyDescent="0.25">
      <c r="A152" s="74" t="s">
        <v>401</v>
      </c>
      <c r="B152" s="3" t="s">
        <v>48</v>
      </c>
      <c r="C152" s="18" t="s">
        <v>36</v>
      </c>
      <c r="D152" s="37">
        <v>100</v>
      </c>
      <c r="E152" s="37">
        <v>100</v>
      </c>
      <c r="F152" s="123">
        <v>100</v>
      </c>
      <c r="G152" s="42">
        <f>F152/D152</f>
        <v>1</v>
      </c>
      <c r="H152" s="42">
        <f>F152/E152</f>
        <v>1</v>
      </c>
      <c r="I152" s="2"/>
    </row>
    <row r="153" spans="1:9" ht="51" x14ac:dyDescent="0.25">
      <c r="A153" s="5" t="s">
        <v>231</v>
      </c>
      <c r="B153" s="6" t="s">
        <v>252</v>
      </c>
      <c r="C153" s="4"/>
      <c r="D153" s="4"/>
      <c r="E153" s="4"/>
      <c r="F153" s="4"/>
      <c r="G153" s="30"/>
      <c r="H153" s="47">
        <f>(H154+H166)/2</f>
        <v>1.0473772755745654</v>
      </c>
      <c r="I153" s="4"/>
    </row>
    <row r="154" spans="1:9" ht="76.5" x14ac:dyDescent="0.25">
      <c r="A154" s="101" t="s">
        <v>233</v>
      </c>
      <c r="B154" s="102" t="s">
        <v>258</v>
      </c>
      <c r="C154" s="102"/>
      <c r="D154" s="103"/>
      <c r="E154" s="103"/>
      <c r="F154" s="103"/>
      <c r="G154" s="104"/>
      <c r="H154" s="62">
        <f>(H156+H158+H160+H162+H163+H165)/6</f>
        <v>1.0190639187574673</v>
      </c>
      <c r="I154" s="101"/>
    </row>
    <row r="155" spans="1:9" x14ac:dyDescent="0.25">
      <c r="A155" s="156" t="s">
        <v>265</v>
      </c>
      <c r="B155" s="157"/>
      <c r="C155" s="157"/>
      <c r="D155" s="157"/>
      <c r="E155" s="157"/>
      <c r="F155" s="157"/>
      <c r="G155" s="157"/>
      <c r="H155" s="157"/>
      <c r="I155" s="158"/>
    </row>
    <row r="156" spans="1:9" ht="63.75" x14ac:dyDescent="0.25">
      <c r="A156" s="74" t="s">
        <v>235</v>
      </c>
      <c r="B156" s="3" t="s">
        <v>267</v>
      </c>
      <c r="C156" s="18" t="s">
        <v>268</v>
      </c>
      <c r="D156" s="18">
        <v>1</v>
      </c>
      <c r="E156" s="18">
        <v>1</v>
      </c>
      <c r="F156" s="123">
        <v>1</v>
      </c>
      <c r="G156" s="42">
        <f>F156/D156</f>
        <v>1</v>
      </c>
      <c r="H156" s="42">
        <f>F156/E156</f>
        <v>1</v>
      </c>
      <c r="I156" s="2"/>
    </row>
    <row r="157" spans="1:9" ht="28.5" customHeight="1" x14ac:dyDescent="0.25">
      <c r="A157" s="150" t="s">
        <v>269</v>
      </c>
      <c r="B157" s="151"/>
      <c r="C157" s="151"/>
      <c r="D157" s="151"/>
      <c r="E157" s="151"/>
      <c r="F157" s="151"/>
      <c r="G157" s="151"/>
      <c r="H157" s="151"/>
      <c r="I157" s="152"/>
    </row>
    <row r="158" spans="1:9" ht="38.25" x14ac:dyDescent="0.25">
      <c r="A158" s="74" t="s">
        <v>236</v>
      </c>
      <c r="B158" s="3" t="s">
        <v>271</v>
      </c>
      <c r="C158" s="18" t="s">
        <v>36</v>
      </c>
      <c r="D158" s="18">
        <v>95</v>
      </c>
      <c r="E158" s="18">
        <v>90</v>
      </c>
      <c r="F158" s="123">
        <v>97.4</v>
      </c>
      <c r="G158" s="42">
        <f>F158/D158</f>
        <v>1.0252631578947369</v>
      </c>
      <c r="H158" s="42">
        <f>F158/E158</f>
        <v>1.0822222222222222</v>
      </c>
      <c r="I158" s="2"/>
    </row>
    <row r="159" spans="1:9" x14ac:dyDescent="0.25">
      <c r="A159" s="147" t="s">
        <v>272</v>
      </c>
      <c r="B159" s="148"/>
      <c r="C159" s="148"/>
      <c r="D159" s="148"/>
      <c r="E159" s="148"/>
      <c r="F159" s="148"/>
      <c r="G159" s="148"/>
      <c r="H159" s="148"/>
      <c r="I159" s="149"/>
    </row>
    <row r="160" spans="1:9" ht="25.5" x14ac:dyDescent="0.25">
      <c r="A160" s="74" t="s">
        <v>237</v>
      </c>
      <c r="B160" s="3" t="s">
        <v>274</v>
      </c>
      <c r="C160" s="18" t="s">
        <v>275</v>
      </c>
      <c r="D160" s="10">
        <v>23590</v>
      </c>
      <c r="E160" s="10">
        <v>31000</v>
      </c>
      <c r="F160" s="125">
        <v>31873</v>
      </c>
      <c r="G160" s="42">
        <f>F160/D160</f>
        <v>1.3511233573548114</v>
      </c>
      <c r="H160" s="42">
        <f>F160/E160</f>
        <v>1.0281612903225807</v>
      </c>
      <c r="I160" s="2"/>
    </row>
    <row r="161" spans="1:9" x14ac:dyDescent="0.25">
      <c r="A161" s="147" t="s">
        <v>276</v>
      </c>
      <c r="B161" s="148"/>
      <c r="C161" s="148"/>
      <c r="D161" s="148"/>
      <c r="E161" s="148"/>
      <c r="F161" s="148"/>
      <c r="G161" s="148"/>
      <c r="H161" s="148"/>
      <c r="I161" s="149"/>
    </row>
    <row r="162" spans="1:9" ht="51" x14ac:dyDescent="0.25">
      <c r="A162" s="74" t="s">
        <v>238</v>
      </c>
      <c r="B162" s="3" t="s">
        <v>364</v>
      </c>
      <c r="C162" s="18" t="s">
        <v>36</v>
      </c>
      <c r="D162" s="18">
        <v>100</v>
      </c>
      <c r="E162" s="18">
        <v>100</v>
      </c>
      <c r="F162" s="18">
        <v>100</v>
      </c>
      <c r="G162" s="42">
        <f>F162/D162</f>
        <v>1</v>
      </c>
      <c r="H162" s="42">
        <f>F162/E162</f>
        <v>1</v>
      </c>
      <c r="I162" s="2"/>
    </row>
    <row r="163" spans="1:9" ht="38.25" x14ac:dyDescent="0.25">
      <c r="A163" s="74" t="s">
        <v>402</v>
      </c>
      <c r="B163" s="93" t="s">
        <v>279</v>
      </c>
      <c r="C163" s="53" t="s">
        <v>36</v>
      </c>
      <c r="D163" s="53" t="s">
        <v>281</v>
      </c>
      <c r="E163" s="53" t="s">
        <v>280</v>
      </c>
      <c r="F163" s="123">
        <v>100.4</v>
      </c>
      <c r="G163" s="42">
        <f>F163/D163</f>
        <v>0.97475728155339814</v>
      </c>
      <c r="H163" s="42">
        <f>F163/E163</f>
        <v>1.004</v>
      </c>
      <c r="I163" s="74"/>
    </row>
    <row r="164" spans="1:9" x14ac:dyDescent="0.25">
      <c r="A164" s="147" t="s">
        <v>277</v>
      </c>
      <c r="B164" s="148"/>
      <c r="C164" s="148"/>
      <c r="D164" s="148"/>
      <c r="E164" s="148"/>
      <c r="F164" s="148"/>
      <c r="G164" s="148"/>
      <c r="H164" s="148"/>
      <c r="I164" s="149"/>
    </row>
    <row r="165" spans="1:9" ht="38.25" x14ac:dyDescent="0.25">
      <c r="A165" s="74" t="s">
        <v>403</v>
      </c>
      <c r="B165" s="3" t="s">
        <v>278</v>
      </c>
      <c r="C165" s="18" t="s">
        <v>268</v>
      </c>
      <c r="D165" s="18">
        <v>1</v>
      </c>
      <c r="E165" s="18">
        <v>1</v>
      </c>
      <c r="F165" s="18">
        <v>1</v>
      </c>
      <c r="G165" s="42">
        <f>F165/D165</f>
        <v>1</v>
      </c>
      <c r="H165" s="42">
        <f>F165/E165</f>
        <v>1</v>
      </c>
      <c r="I165" s="2"/>
    </row>
    <row r="166" spans="1:9" ht="50.25" customHeight="1" x14ac:dyDescent="0.25">
      <c r="A166" s="58" t="s">
        <v>242</v>
      </c>
      <c r="B166" s="69" t="s">
        <v>365</v>
      </c>
      <c r="C166" s="70"/>
      <c r="D166" s="70"/>
      <c r="E166" s="70"/>
      <c r="F166" s="70"/>
      <c r="G166" s="70"/>
      <c r="H166" s="62">
        <f>(H172+H173+H174+H175+H176+H177+H178+H182+H183+H184+H185)/11</f>
        <v>1.0756906323916633</v>
      </c>
      <c r="I166" s="70"/>
    </row>
    <row r="167" spans="1:9" hidden="1" x14ac:dyDescent="0.25">
      <c r="A167" s="14"/>
      <c r="B167" s="15"/>
      <c r="C167" s="16"/>
      <c r="D167" s="16"/>
      <c r="E167" s="16"/>
      <c r="F167" s="16"/>
      <c r="G167" s="16"/>
      <c r="H167" s="16"/>
      <c r="I167" s="16"/>
    </row>
    <row r="168" spans="1:9" hidden="1" x14ac:dyDescent="0.25">
      <c r="A168" s="14"/>
      <c r="B168" s="15"/>
      <c r="C168" s="16"/>
      <c r="D168" s="16"/>
      <c r="E168" s="16"/>
      <c r="F168" s="16"/>
      <c r="G168" s="16"/>
      <c r="H168" s="16"/>
      <c r="I168" s="16"/>
    </row>
    <row r="169" spans="1:9" hidden="1" x14ac:dyDescent="0.25">
      <c r="A169" s="14"/>
      <c r="B169" s="15"/>
      <c r="C169" s="16"/>
      <c r="D169" s="16"/>
      <c r="E169" s="16"/>
      <c r="F169" s="16"/>
      <c r="G169" s="16"/>
      <c r="H169" s="16"/>
      <c r="I169" s="16"/>
    </row>
    <row r="170" spans="1:9" hidden="1" x14ac:dyDescent="0.25">
      <c r="A170" s="14"/>
      <c r="B170" s="15"/>
      <c r="C170" s="16"/>
      <c r="D170" s="16"/>
      <c r="E170" s="16"/>
      <c r="F170" s="16"/>
      <c r="G170" s="16"/>
      <c r="H170" s="16"/>
      <c r="I170" s="16"/>
    </row>
    <row r="171" spans="1:9" hidden="1" x14ac:dyDescent="0.25">
      <c r="A171" s="14"/>
      <c r="B171" s="15"/>
      <c r="C171" s="16"/>
      <c r="D171" s="16"/>
      <c r="E171" s="16"/>
      <c r="F171" s="16"/>
      <c r="G171" s="16"/>
      <c r="H171" s="16"/>
      <c r="I171" s="16"/>
    </row>
    <row r="172" spans="1:9" ht="89.25" x14ac:dyDescent="0.25">
      <c r="A172" s="90" t="s">
        <v>244</v>
      </c>
      <c r="B172" s="33" t="s">
        <v>50</v>
      </c>
      <c r="C172" s="34" t="s">
        <v>36</v>
      </c>
      <c r="D172" s="34">
        <v>29</v>
      </c>
      <c r="E172" s="34">
        <v>28</v>
      </c>
      <c r="F172" s="34">
        <v>38.4</v>
      </c>
      <c r="G172" s="45">
        <f t="shared" ref="G172:G178" si="2">F172/D172</f>
        <v>1.3241379310344827</v>
      </c>
      <c r="H172" s="45">
        <f t="shared" ref="H172:H178" si="3">F172/E172</f>
        <v>1.3714285714285714</v>
      </c>
      <c r="I172" s="126" t="s">
        <v>444</v>
      </c>
    </row>
    <row r="173" spans="1:9" ht="51" customHeight="1" x14ac:dyDescent="0.25">
      <c r="A173" s="74" t="s">
        <v>245</v>
      </c>
      <c r="B173" s="3" t="s">
        <v>51</v>
      </c>
      <c r="C173" s="18" t="s">
        <v>36</v>
      </c>
      <c r="D173" s="18">
        <v>100</v>
      </c>
      <c r="E173" s="18">
        <v>75</v>
      </c>
      <c r="F173" s="18">
        <v>100</v>
      </c>
      <c r="G173" s="45">
        <f t="shared" si="2"/>
        <v>1</v>
      </c>
      <c r="H173" s="45">
        <f t="shared" si="3"/>
        <v>1.3333333333333333</v>
      </c>
      <c r="I173" s="2"/>
    </row>
    <row r="174" spans="1:9" ht="63.75" x14ac:dyDescent="0.25">
      <c r="A174" s="74" t="s">
        <v>246</v>
      </c>
      <c r="B174" s="3" t="s">
        <v>52</v>
      </c>
      <c r="C174" s="18" t="s">
        <v>36</v>
      </c>
      <c r="D174" s="18">
        <v>0</v>
      </c>
      <c r="E174" s="18" t="s">
        <v>27</v>
      </c>
      <c r="F174" s="18">
        <v>0</v>
      </c>
      <c r="G174" s="45">
        <v>1</v>
      </c>
      <c r="H174" s="45">
        <v>1</v>
      </c>
      <c r="I174" s="2"/>
    </row>
    <row r="175" spans="1:9" ht="51" x14ac:dyDescent="0.25">
      <c r="A175" s="74" t="s">
        <v>247</v>
      </c>
      <c r="B175" s="3" t="s">
        <v>53</v>
      </c>
      <c r="C175" s="18" t="s">
        <v>44</v>
      </c>
      <c r="D175" s="18">
        <v>1</v>
      </c>
      <c r="E175" s="18">
        <v>1</v>
      </c>
      <c r="F175" s="18">
        <v>1</v>
      </c>
      <c r="G175" s="45">
        <f t="shared" si="2"/>
        <v>1</v>
      </c>
      <c r="H175" s="45">
        <f t="shared" si="3"/>
        <v>1</v>
      </c>
      <c r="I175" s="2"/>
    </row>
    <row r="176" spans="1:9" ht="77.25" customHeight="1" x14ac:dyDescent="0.25">
      <c r="A176" s="74" t="s">
        <v>248</v>
      </c>
      <c r="B176" s="48" t="s">
        <v>366</v>
      </c>
      <c r="C176" s="18" t="s">
        <v>36</v>
      </c>
      <c r="D176" s="18" t="s">
        <v>23</v>
      </c>
      <c r="E176" s="18">
        <v>10</v>
      </c>
      <c r="F176" s="18">
        <v>11</v>
      </c>
      <c r="G176" s="45" t="s">
        <v>23</v>
      </c>
      <c r="H176" s="45">
        <f t="shared" si="3"/>
        <v>1.1000000000000001</v>
      </c>
      <c r="I176" s="75" t="s">
        <v>445</v>
      </c>
    </row>
    <row r="177" spans="1:9" ht="29.25" customHeight="1" x14ac:dyDescent="0.25">
      <c r="A177" s="74" t="s">
        <v>404</v>
      </c>
      <c r="B177" s="3" t="s">
        <v>54</v>
      </c>
      <c r="C177" s="20" t="s">
        <v>49</v>
      </c>
      <c r="D177" s="18">
        <v>0</v>
      </c>
      <c r="E177" s="18">
        <v>0</v>
      </c>
      <c r="F177" s="18">
        <v>0</v>
      </c>
      <c r="G177" s="45">
        <v>1</v>
      </c>
      <c r="H177" s="45">
        <v>1</v>
      </c>
      <c r="I177" s="2"/>
    </row>
    <row r="178" spans="1:9" ht="25.5" x14ac:dyDescent="0.25">
      <c r="A178" s="74" t="s">
        <v>405</v>
      </c>
      <c r="B178" s="3" t="s">
        <v>253</v>
      </c>
      <c r="C178" s="18" t="s">
        <v>36</v>
      </c>
      <c r="D178" s="18">
        <v>99</v>
      </c>
      <c r="E178" s="18">
        <v>97</v>
      </c>
      <c r="F178" s="34">
        <v>99.7</v>
      </c>
      <c r="G178" s="45">
        <f t="shared" si="2"/>
        <v>1.007070707070707</v>
      </c>
      <c r="H178" s="45">
        <f t="shared" si="3"/>
        <v>1.0278350515463919</v>
      </c>
      <c r="I178" s="2"/>
    </row>
    <row r="179" spans="1:9" hidden="1" x14ac:dyDescent="0.25">
      <c r="A179" s="91"/>
      <c r="B179" s="8"/>
      <c r="C179" s="7"/>
      <c r="D179" s="9"/>
      <c r="E179" s="9"/>
      <c r="G179" s="46"/>
      <c r="H179" s="46"/>
      <c r="I179" s="9"/>
    </row>
    <row r="180" spans="1:9" hidden="1" x14ac:dyDescent="0.25">
      <c r="A180" s="91"/>
      <c r="B180" s="8"/>
      <c r="C180" s="7"/>
      <c r="D180" s="9"/>
      <c r="E180" s="9"/>
      <c r="G180" s="46"/>
      <c r="H180" s="46"/>
      <c r="I180" s="9"/>
    </row>
    <row r="181" spans="1:9" hidden="1" x14ac:dyDescent="0.25">
      <c r="A181" s="91"/>
      <c r="B181" s="8"/>
      <c r="C181" s="7"/>
      <c r="D181" s="9"/>
      <c r="E181" s="9"/>
      <c r="G181" s="46"/>
      <c r="H181" s="46"/>
      <c r="I181" s="9"/>
    </row>
    <row r="182" spans="1:9" ht="76.5" x14ac:dyDescent="0.25">
      <c r="A182" s="74" t="s">
        <v>406</v>
      </c>
      <c r="B182" s="48" t="s">
        <v>256</v>
      </c>
      <c r="C182" s="18"/>
      <c r="D182" s="18" t="s">
        <v>257</v>
      </c>
      <c r="E182" s="18" t="s">
        <v>25</v>
      </c>
      <c r="F182" s="18" t="s">
        <v>25</v>
      </c>
      <c r="G182" s="45">
        <v>1</v>
      </c>
      <c r="H182" s="45">
        <v>1</v>
      </c>
      <c r="I182" s="2"/>
    </row>
    <row r="183" spans="1:9" ht="38.25" x14ac:dyDescent="0.25">
      <c r="A183" s="74" t="s">
        <v>407</v>
      </c>
      <c r="B183" s="48" t="s">
        <v>255</v>
      </c>
      <c r="C183" s="18" t="s">
        <v>42</v>
      </c>
      <c r="D183" s="87">
        <v>2</v>
      </c>
      <c r="E183" s="87">
        <v>1</v>
      </c>
      <c r="F183" s="87">
        <v>1</v>
      </c>
      <c r="G183" s="44">
        <f>F183/D183</f>
        <v>0.5</v>
      </c>
      <c r="H183" s="44">
        <f>F183/E183</f>
        <v>1</v>
      </c>
      <c r="I183" s="2"/>
    </row>
    <row r="184" spans="1:9" ht="63.75" x14ac:dyDescent="0.25">
      <c r="A184" s="74" t="s">
        <v>408</v>
      </c>
      <c r="B184" s="3" t="s">
        <v>254</v>
      </c>
      <c r="C184" s="18" t="s">
        <v>36</v>
      </c>
      <c r="D184" s="23">
        <v>100</v>
      </c>
      <c r="E184" s="23">
        <v>100</v>
      </c>
      <c r="F184" s="23">
        <v>100</v>
      </c>
      <c r="G184" s="45">
        <f>F184/D184</f>
        <v>1</v>
      </c>
      <c r="H184" s="45">
        <f>F184/E184</f>
        <v>1</v>
      </c>
      <c r="I184" s="2"/>
    </row>
    <row r="185" spans="1:9" ht="80.25" customHeight="1" x14ac:dyDescent="0.25">
      <c r="A185" s="74" t="s">
        <v>409</v>
      </c>
      <c r="B185" s="3" t="s">
        <v>55</v>
      </c>
      <c r="C185" s="18" t="s">
        <v>41</v>
      </c>
      <c r="D185" s="18">
        <v>2</v>
      </c>
      <c r="E185" s="18">
        <v>2</v>
      </c>
      <c r="F185" s="18">
        <v>2</v>
      </c>
      <c r="G185" s="45">
        <f>F185/D185</f>
        <v>1</v>
      </c>
      <c r="H185" s="45">
        <f>F185/E185</f>
        <v>1</v>
      </c>
      <c r="I185" s="2"/>
    </row>
    <row r="186" spans="1:9" ht="63.75" x14ac:dyDescent="0.25">
      <c r="A186" s="5" t="s">
        <v>251</v>
      </c>
      <c r="B186" s="82" t="s">
        <v>283</v>
      </c>
      <c r="C186" s="94"/>
      <c r="D186" s="94"/>
      <c r="E186" s="94"/>
      <c r="F186" s="94"/>
      <c r="G186" s="94"/>
      <c r="H186" s="113">
        <f>(H187+H193+H203+H210)/4</f>
        <v>1.0039799697747318</v>
      </c>
      <c r="I186" s="94"/>
    </row>
    <row r="187" spans="1:9" ht="76.5" x14ac:dyDescent="0.25">
      <c r="A187" s="105" t="s">
        <v>410</v>
      </c>
      <c r="B187" s="63" t="s">
        <v>285</v>
      </c>
      <c r="C187" s="83"/>
      <c r="D187" s="83"/>
      <c r="E187" s="83"/>
      <c r="F187" s="83"/>
      <c r="G187" s="83"/>
      <c r="H187" s="106">
        <f>(H189+H191+H192)/3</f>
        <v>1</v>
      </c>
      <c r="I187" s="83"/>
    </row>
    <row r="188" spans="1:9" ht="25.5" customHeight="1" x14ac:dyDescent="0.25">
      <c r="A188" s="150" t="s">
        <v>286</v>
      </c>
      <c r="B188" s="151"/>
      <c r="C188" s="151"/>
      <c r="D188" s="151"/>
      <c r="E188" s="151"/>
      <c r="F188" s="151"/>
      <c r="G188" s="151"/>
      <c r="H188" s="151"/>
      <c r="I188" s="152"/>
    </row>
    <row r="189" spans="1:9" ht="26.25" x14ac:dyDescent="0.25">
      <c r="A189" s="74" t="s">
        <v>266</v>
      </c>
      <c r="B189" s="95" t="s">
        <v>288</v>
      </c>
      <c r="C189" s="19" t="s">
        <v>289</v>
      </c>
      <c r="D189" s="19">
        <v>10.1</v>
      </c>
      <c r="E189" s="19">
        <v>10.1</v>
      </c>
      <c r="F189" s="19">
        <v>10.1</v>
      </c>
      <c r="G189" s="96">
        <f>F189/D189</f>
        <v>1</v>
      </c>
      <c r="H189" s="96">
        <f>F189/E189</f>
        <v>1</v>
      </c>
      <c r="I189" s="19"/>
    </row>
    <row r="190" spans="1:9" ht="16.5" customHeight="1" x14ac:dyDescent="0.25">
      <c r="A190" s="147" t="s">
        <v>290</v>
      </c>
      <c r="B190" s="148"/>
      <c r="C190" s="148"/>
      <c r="D190" s="148"/>
      <c r="E190" s="148"/>
      <c r="F190" s="148"/>
      <c r="G190" s="148"/>
      <c r="H190" s="148"/>
      <c r="I190" s="149"/>
    </row>
    <row r="191" spans="1:9" ht="39" x14ac:dyDescent="0.25">
      <c r="A191" s="74" t="s">
        <v>270</v>
      </c>
      <c r="B191" s="95" t="s">
        <v>291</v>
      </c>
      <c r="C191" s="19" t="s">
        <v>36</v>
      </c>
      <c r="D191" s="19">
        <v>100</v>
      </c>
      <c r="E191" s="19">
        <v>100</v>
      </c>
      <c r="F191" s="19">
        <v>100</v>
      </c>
      <c r="G191" s="19">
        <f>F191/D191</f>
        <v>1</v>
      </c>
      <c r="H191" s="96">
        <f>F191/E191</f>
        <v>1</v>
      </c>
      <c r="I191" s="19"/>
    </row>
    <row r="192" spans="1:9" ht="39" x14ac:dyDescent="0.25">
      <c r="A192" s="92" t="s">
        <v>273</v>
      </c>
      <c r="B192" s="95" t="s">
        <v>292</v>
      </c>
      <c r="C192" s="19" t="s">
        <v>36</v>
      </c>
      <c r="D192" s="19">
        <v>100</v>
      </c>
      <c r="E192" s="19">
        <v>100</v>
      </c>
      <c r="F192" s="19">
        <v>100</v>
      </c>
      <c r="G192" s="19">
        <f>F192/D192</f>
        <v>1</v>
      </c>
      <c r="H192" s="96">
        <f>F192/E192</f>
        <v>1</v>
      </c>
      <c r="I192" s="19"/>
    </row>
    <row r="193" spans="1:9" ht="26.25" x14ac:dyDescent="0.25">
      <c r="A193" s="105" t="s">
        <v>411</v>
      </c>
      <c r="B193" s="107" t="s">
        <v>294</v>
      </c>
      <c r="C193" s="83"/>
      <c r="D193" s="83"/>
      <c r="E193" s="83"/>
      <c r="F193" s="83"/>
      <c r="G193" s="83"/>
      <c r="H193" s="106">
        <f>(H195+H196+H197+H199+H201+H202)/6</f>
        <v>1.0883143939393938</v>
      </c>
      <c r="I193" s="83"/>
    </row>
    <row r="194" spans="1:9" ht="26.25" customHeight="1" x14ac:dyDescent="0.25">
      <c r="A194" s="142" t="s">
        <v>295</v>
      </c>
      <c r="B194" s="143"/>
      <c r="C194" s="143"/>
      <c r="D194" s="143"/>
      <c r="E194" s="143"/>
      <c r="F194" s="143"/>
      <c r="G194" s="143"/>
      <c r="H194" s="143"/>
      <c r="I194" s="144"/>
    </row>
    <row r="195" spans="1:9" x14ac:dyDescent="0.25">
      <c r="A195" s="74" t="s">
        <v>259</v>
      </c>
      <c r="B195" s="2" t="s">
        <v>297</v>
      </c>
      <c r="C195" s="19" t="s">
        <v>42</v>
      </c>
      <c r="D195" s="19">
        <v>0</v>
      </c>
      <c r="E195" s="19">
        <v>0</v>
      </c>
      <c r="F195" s="19">
        <v>0</v>
      </c>
      <c r="G195" s="96">
        <v>1</v>
      </c>
      <c r="H195" s="96">
        <v>1</v>
      </c>
      <c r="I195" s="19"/>
    </row>
    <row r="196" spans="1:9" ht="16.5" customHeight="1" x14ac:dyDescent="0.25">
      <c r="A196" s="74" t="s">
        <v>260</v>
      </c>
      <c r="B196" s="2" t="s">
        <v>298</v>
      </c>
      <c r="C196" s="19" t="s">
        <v>41</v>
      </c>
      <c r="D196" s="19">
        <v>0</v>
      </c>
      <c r="E196" s="19">
        <v>0</v>
      </c>
      <c r="F196" s="19">
        <v>0</v>
      </c>
      <c r="G196" s="96">
        <v>1</v>
      </c>
      <c r="H196" s="96">
        <v>1</v>
      </c>
      <c r="I196" s="19"/>
    </row>
    <row r="197" spans="1:9" x14ac:dyDescent="0.25">
      <c r="A197" s="74" t="s">
        <v>261</v>
      </c>
      <c r="B197" s="2" t="s">
        <v>299</v>
      </c>
      <c r="C197" s="19" t="s">
        <v>41</v>
      </c>
      <c r="D197" s="19">
        <v>0</v>
      </c>
      <c r="E197" s="19">
        <v>0</v>
      </c>
      <c r="F197" s="19">
        <v>0</v>
      </c>
      <c r="G197" s="96">
        <v>1</v>
      </c>
      <c r="H197" s="96">
        <v>1</v>
      </c>
      <c r="I197" s="19"/>
    </row>
    <row r="198" spans="1:9" x14ac:dyDescent="0.25">
      <c r="A198" s="133" t="s">
        <v>300</v>
      </c>
      <c r="B198" s="134"/>
      <c r="C198" s="134"/>
      <c r="D198" s="134"/>
      <c r="E198" s="134"/>
      <c r="F198" s="134"/>
      <c r="G198" s="134"/>
      <c r="H198" s="134"/>
      <c r="I198" s="135"/>
    </row>
    <row r="199" spans="1:9" ht="39" x14ac:dyDescent="0.25">
      <c r="A199" s="74" t="s">
        <v>262</v>
      </c>
      <c r="B199" s="95" t="s">
        <v>301</v>
      </c>
      <c r="C199" s="19" t="s">
        <v>36</v>
      </c>
      <c r="D199" s="19">
        <v>100</v>
      </c>
      <c r="E199" s="19">
        <v>100</v>
      </c>
      <c r="F199" s="19">
        <v>100</v>
      </c>
      <c r="G199" s="96">
        <f>F199/D199</f>
        <v>1</v>
      </c>
      <c r="H199" s="96">
        <f>F199/E199</f>
        <v>1</v>
      </c>
      <c r="I199" s="19"/>
    </row>
    <row r="200" spans="1:9" ht="16.5" customHeight="1" x14ac:dyDescent="0.25">
      <c r="A200" s="133" t="s">
        <v>302</v>
      </c>
      <c r="B200" s="134"/>
      <c r="C200" s="134"/>
      <c r="D200" s="134"/>
      <c r="E200" s="134"/>
      <c r="F200" s="134"/>
      <c r="G200" s="134"/>
      <c r="H200" s="134"/>
      <c r="I200" s="135"/>
    </row>
    <row r="201" spans="1:9" ht="39" x14ac:dyDescent="0.25">
      <c r="A201" s="74" t="s">
        <v>263</v>
      </c>
      <c r="B201" s="95" t="s">
        <v>303</v>
      </c>
      <c r="C201" s="19" t="s">
        <v>42</v>
      </c>
      <c r="D201" s="19">
        <v>11</v>
      </c>
      <c r="E201" s="19">
        <v>11</v>
      </c>
      <c r="F201" s="19">
        <v>15</v>
      </c>
      <c r="G201" s="96">
        <f>F201/D201</f>
        <v>1.3636363636363635</v>
      </c>
      <c r="H201" s="96">
        <f>F201/E201</f>
        <v>1.3636363636363635</v>
      </c>
      <c r="I201" s="19"/>
    </row>
    <row r="202" spans="1:9" ht="51.75" x14ac:dyDescent="0.25">
      <c r="A202" s="74" t="s">
        <v>264</v>
      </c>
      <c r="B202" s="95" t="s">
        <v>304</v>
      </c>
      <c r="C202" s="19" t="s">
        <v>41</v>
      </c>
      <c r="D202" s="19">
        <v>800</v>
      </c>
      <c r="E202" s="19">
        <v>800</v>
      </c>
      <c r="F202" s="19">
        <v>933</v>
      </c>
      <c r="G202" s="96">
        <f>F202/D202</f>
        <v>1.16625</v>
      </c>
      <c r="H202" s="96">
        <f>F202/E202</f>
        <v>1.16625</v>
      </c>
      <c r="I202" s="19"/>
    </row>
    <row r="203" spans="1:9" ht="45" customHeight="1" x14ac:dyDescent="0.25">
      <c r="A203" s="105" t="s">
        <v>412</v>
      </c>
      <c r="B203" s="107" t="s">
        <v>306</v>
      </c>
      <c r="C203" s="83"/>
      <c r="D203" s="83"/>
      <c r="E203" s="83"/>
      <c r="F203" s="83"/>
      <c r="G203" s="83"/>
      <c r="H203" s="108">
        <f>(H205+H207+H208+H209)/4</f>
        <v>0.83480868902172434</v>
      </c>
      <c r="I203" s="132" t="s">
        <v>451</v>
      </c>
    </row>
    <row r="204" spans="1:9" ht="27.75" customHeight="1" x14ac:dyDescent="0.25">
      <c r="A204" s="142" t="s">
        <v>367</v>
      </c>
      <c r="B204" s="143"/>
      <c r="C204" s="143"/>
      <c r="D204" s="143"/>
      <c r="E204" s="143"/>
      <c r="F204" s="143"/>
      <c r="G204" s="143"/>
      <c r="H204" s="143"/>
      <c r="I204" s="144"/>
    </row>
    <row r="205" spans="1:9" ht="26.25" x14ac:dyDescent="0.25">
      <c r="A205" s="74" t="s">
        <v>413</v>
      </c>
      <c r="B205" s="95" t="s">
        <v>308</v>
      </c>
      <c r="C205" s="19" t="s">
        <v>42</v>
      </c>
      <c r="D205" s="19">
        <v>0.45</v>
      </c>
      <c r="E205" s="19">
        <v>0.45</v>
      </c>
      <c r="F205" s="19">
        <v>0.45</v>
      </c>
      <c r="G205" s="96">
        <f>F205/D205</f>
        <v>1</v>
      </c>
      <c r="H205" s="96">
        <f>F205/E205</f>
        <v>1</v>
      </c>
      <c r="I205" s="99" t="s">
        <v>358</v>
      </c>
    </row>
    <row r="206" spans="1:9" x14ac:dyDescent="0.25">
      <c r="A206" s="133" t="s">
        <v>309</v>
      </c>
      <c r="B206" s="134"/>
      <c r="C206" s="134"/>
      <c r="D206" s="134"/>
      <c r="E206" s="134"/>
      <c r="F206" s="134"/>
      <c r="G206" s="134"/>
      <c r="H206" s="134"/>
      <c r="I206" s="135"/>
    </row>
    <row r="207" spans="1:9" x14ac:dyDescent="0.25">
      <c r="A207" s="74" t="s">
        <v>414</v>
      </c>
      <c r="B207" s="2" t="s">
        <v>310</v>
      </c>
      <c r="C207" s="19" t="s">
        <v>42</v>
      </c>
      <c r="D207" s="97">
        <v>2068</v>
      </c>
      <c r="E207" s="97">
        <v>2068</v>
      </c>
      <c r="F207" s="97">
        <v>1972</v>
      </c>
      <c r="G207" s="96">
        <f>F207/D207</f>
        <v>0.95357833655705992</v>
      </c>
      <c r="H207" s="96">
        <f>F207/E207</f>
        <v>0.95357833655705992</v>
      </c>
      <c r="I207" s="19"/>
    </row>
    <row r="208" spans="1:9" x14ac:dyDescent="0.25">
      <c r="A208" s="74" t="s">
        <v>415</v>
      </c>
      <c r="B208" s="2" t="s">
        <v>311</v>
      </c>
      <c r="C208" s="19" t="s">
        <v>41</v>
      </c>
      <c r="D208" s="97">
        <v>273042</v>
      </c>
      <c r="E208" s="97">
        <v>276500</v>
      </c>
      <c r="F208" s="97">
        <v>222764</v>
      </c>
      <c r="G208" s="96">
        <f>F208/D208</f>
        <v>0.81585983108825744</v>
      </c>
      <c r="H208" s="96">
        <f>F208/E208</f>
        <v>0.80565641952983724</v>
      </c>
      <c r="I208" s="19"/>
    </row>
    <row r="209" spans="1:9" ht="26.25" x14ac:dyDescent="0.25">
      <c r="A209" s="74" t="s">
        <v>416</v>
      </c>
      <c r="B209" s="95" t="s">
        <v>312</v>
      </c>
      <c r="C209" s="19" t="s">
        <v>41</v>
      </c>
      <c r="D209" s="19">
        <v>50</v>
      </c>
      <c r="E209" s="19">
        <v>50</v>
      </c>
      <c r="F209" s="97">
        <v>29</v>
      </c>
      <c r="G209" s="96">
        <f>F209/D209</f>
        <v>0.57999999999999996</v>
      </c>
      <c r="H209" s="96">
        <f>F209/E209</f>
        <v>0.57999999999999996</v>
      </c>
      <c r="I209" s="98"/>
    </row>
    <row r="210" spans="1:9" ht="64.5" x14ac:dyDescent="0.25">
      <c r="A210" s="105" t="s">
        <v>417</v>
      </c>
      <c r="B210" s="107" t="s">
        <v>313</v>
      </c>
      <c r="C210" s="83"/>
      <c r="D210" s="83"/>
      <c r="E210" s="83"/>
      <c r="F210" s="83"/>
      <c r="G210" s="83"/>
      <c r="H210" s="106">
        <f>(H212+H213)/2</f>
        <v>1.0927967961378098</v>
      </c>
      <c r="I210" s="83"/>
    </row>
    <row r="211" spans="1:9" ht="29.25" customHeight="1" x14ac:dyDescent="0.25">
      <c r="A211" s="142" t="s">
        <v>314</v>
      </c>
      <c r="B211" s="143"/>
      <c r="C211" s="143"/>
      <c r="D211" s="143"/>
      <c r="E211" s="143"/>
      <c r="F211" s="143"/>
      <c r="G211" s="143"/>
      <c r="H211" s="143"/>
      <c r="I211" s="144"/>
    </row>
    <row r="212" spans="1:9" ht="26.25" x14ac:dyDescent="0.25">
      <c r="A212" s="74" t="s">
        <v>418</v>
      </c>
      <c r="B212" s="95" t="s">
        <v>315</v>
      </c>
      <c r="C212" s="19" t="s">
        <v>42</v>
      </c>
      <c r="D212" s="19">
        <v>130</v>
      </c>
      <c r="E212" s="19">
        <v>124</v>
      </c>
      <c r="F212" s="19">
        <v>139</v>
      </c>
      <c r="G212" s="96">
        <f>F212/D212</f>
        <v>1.0692307692307692</v>
      </c>
      <c r="H212" s="96">
        <f>F212/E212</f>
        <v>1.1209677419354838</v>
      </c>
      <c r="I212" s="19"/>
    </row>
    <row r="213" spans="1:9" ht="26.25" x14ac:dyDescent="0.25">
      <c r="A213" s="74" t="s">
        <v>419</v>
      </c>
      <c r="B213" s="95" t="s">
        <v>316</v>
      </c>
      <c r="C213" s="19" t="s">
        <v>41</v>
      </c>
      <c r="D213" s="97">
        <v>2387</v>
      </c>
      <c r="E213" s="97">
        <v>2352</v>
      </c>
      <c r="F213" s="97">
        <v>2504</v>
      </c>
      <c r="G213" s="96">
        <f>F213/D213</f>
        <v>1.0490155006284039</v>
      </c>
      <c r="H213" s="96">
        <f>F213/E213</f>
        <v>1.064625850340136</v>
      </c>
      <c r="I213" s="19"/>
    </row>
    <row r="214" spans="1:9" ht="77.25" x14ac:dyDescent="0.25">
      <c r="A214" s="80" t="s">
        <v>282</v>
      </c>
      <c r="B214" s="109" t="s">
        <v>318</v>
      </c>
      <c r="C214" s="94"/>
      <c r="D214" s="94"/>
      <c r="E214" s="94"/>
      <c r="F214" s="94"/>
      <c r="G214" s="94"/>
      <c r="H214" s="110">
        <f>(H219+H222)/2</f>
        <v>1</v>
      </c>
      <c r="I214" s="94"/>
    </row>
    <row r="215" spans="1:9" ht="64.5" x14ac:dyDescent="0.25">
      <c r="A215" s="105" t="s">
        <v>284</v>
      </c>
      <c r="B215" s="107" t="s">
        <v>320</v>
      </c>
      <c r="C215" s="83"/>
      <c r="D215" s="83"/>
      <c r="E215" s="83"/>
      <c r="F215" s="83"/>
      <c r="G215" s="83"/>
      <c r="H215" s="106">
        <f>(H217+H218)/2</f>
        <v>0</v>
      </c>
      <c r="I215" s="83"/>
    </row>
    <row r="216" spans="1:9" ht="27.75" customHeight="1" x14ac:dyDescent="0.25">
      <c r="A216" s="142" t="s">
        <v>321</v>
      </c>
      <c r="B216" s="143"/>
      <c r="C216" s="143"/>
      <c r="D216" s="143"/>
      <c r="E216" s="143"/>
      <c r="F216" s="143"/>
      <c r="G216" s="143"/>
      <c r="H216" s="143"/>
      <c r="I216" s="144"/>
    </row>
    <row r="217" spans="1:9" x14ac:dyDescent="0.25">
      <c r="A217" s="74" t="s">
        <v>287</v>
      </c>
      <c r="B217" s="2" t="s">
        <v>322</v>
      </c>
      <c r="C217" s="19" t="s">
        <v>36</v>
      </c>
      <c r="D217" s="19">
        <v>0</v>
      </c>
      <c r="E217" s="19">
        <v>0</v>
      </c>
      <c r="F217" s="19">
        <v>0</v>
      </c>
      <c r="G217" s="96">
        <v>0</v>
      </c>
      <c r="H217" s="96">
        <v>0</v>
      </c>
      <c r="I217" s="19"/>
    </row>
    <row r="218" spans="1:9" ht="39" x14ac:dyDescent="0.25">
      <c r="A218" s="74" t="s">
        <v>420</v>
      </c>
      <c r="B218" s="95" t="s">
        <v>323</v>
      </c>
      <c r="C218" s="19" t="s">
        <v>36</v>
      </c>
      <c r="D218" s="19">
        <v>0</v>
      </c>
      <c r="E218" s="19">
        <v>0</v>
      </c>
      <c r="F218" s="19">
        <v>0</v>
      </c>
      <c r="G218" s="96">
        <v>0</v>
      </c>
      <c r="H218" s="96">
        <v>0</v>
      </c>
      <c r="I218" s="19"/>
    </row>
    <row r="219" spans="1:9" ht="77.25" x14ac:dyDescent="0.25">
      <c r="A219" s="105" t="s">
        <v>293</v>
      </c>
      <c r="B219" s="107" t="s">
        <v>324</v>
      </c>
      <c r="C219" s="83"/>
      <c r="D219" s="83"/>
      <c r="E219" s="83"/>
      <c r="F219" s="83"/>
      <c r="G219" s="83"/>
      <c r="H219" s="106">
        <f>H221/1</f>
        <v>1</v>
      </c>
      <c r="I219" s="83"/>
    </row>
    <row r="220" spans="1:9" ht="27.75" customHeight="1" x14ac:dyDescent="0.25">
      <c r="A220" s="142" t="s">
        <v>325</v>
      </c>
      <c r="B220" s="143"/>
      <c r="C220" s="143"/>
      <c r="D220" s="143"/>
      <c r="E220" s="143"/>
      <c r="F220" s="143"/>
      <c r="G220" s="143"/>
      <c r="H220" s="143"/>
      <c r="I220" s="144"/>
    </row>
    <row r="221" spans="1:9" ht="26.25" x14ac:dyDescent="0.25">
      <c r="A221" s="74" t="s">
        <v>296</v>
      </c>
      <c r="B221" s="95" t="s">
        <v>326</v>
      </c>
      <c r="C221" s="19" t="s">
        <v>268</v>
      </c>
      <c r="D221" s="19">
        <v>1</v>
      </c>
      <c r="E221" s="19">
        <v>1</v>
      </c>
      <c r="F221" s="19">
        <v>1</v>
      </c>
      <c r="G221" s="19">
        <f>F221/D221</f>
        <v>1</v>
      </c>
      <c r="H221" s="96">
        <f>F221/E221</f>
        <v>1</v>
      </c>
      <c r="I221" s="19"/>
    </row>
    <row r="222" spans="1:9" ht="77.25" x14ac:dyDescent="0.25">
      <c r="A222" s="105" t="s">
        <v>305</v>
      </c>
      <c r="B222" s="107" t="s">
        <v>327</v>
      </c>
      <c r="C222" s="83"/>
      <c r="D222" s="83"/>
      <c r="E222" s="83"/>
      <c r="F222" s="83"/>
      <c r="G222" s="83"/>
      <c r="H222" s="106">
        <f>H225/1</f>
        <v>1</v>
      </c>
      <c r="I222" s="83"/>
    </row>
    <row r="223" spans="1:9" ht="30" customHeight="1" x14ac:dyDescent="0.25">
      <c r="A223" s="142" t="s">
        <v>328</v>
      </c>
      <c r="B223" s="143"/>
      <c r="C223" s="143"/>
      <c r="D223" s="143"/>
      <c r="E223" s="143"/>
      <c r="F223" s="143"/>
      <c r="G223" s="143"/>
      <c r="H223" s="143"/>
      <c r="I223" s="144"/>
    </row>
    <row r="224" spans="1:9" x14ac:dyDescent="0.25">
      <c r="A224" s="133" t="s">
        <v>329</v>
      </c>
      <c r="B224" s="134"/>
      <c r="C224" s="134"/>
      <c r="D224" s="134"/>
      <c r="E224" s="134"/>
      <c r="F224" s="134"/>
      <c r="G224" s="134"/>
      <c r="H224" s="134"/>
      <c r="I224" s="135"/>
    </row>
    <row r="225" spans="1:9" ht="26.25" x14ac:dyDescent="0.25">
      <c r="A225" s="74" t="s">
        <v>307</v>
      </c>
      <c r="B225" s="95" t="s">
        <v>330</v>
      </c>
      <c r="C225" s="19" t="s">
        <v>331</v>
      </c>
      <c r="D225" s="19">
        <v>0.378</v>
      </c>
      <c r="E225" s="19">
        <v>0.35199999999999998</v>
      </c>
      <c r="F225" s="19">
        <v>0.35199999999999998</v>
      </c>
      <c r="G225" s="128">
        <f>F225/D225</f>
        <v>0.93121693121693117</v>
      </c>
      <c r="H225" s="96">
        <f>F225/E225</f>
        <v>1</v>
      </c>
      <c r="I225" s="19"/>
    </row>
    <row r="226" spans="1:9" ht="64.5" x14ac:dyDescent="0.25">
      <c r="A226" s="80" t="s">
        <v>317</v>
      </c>
      <c r="B226" s="111" t="s">
        <v>333</v>
      </c>
      <c r="C226" s="112"/>
      <c r="D226" s="112"/>
      <c r="E226" s="112"/>
      <c r="F226" s="112"/>
      <c r="G226" s="112"/>
      <c r="H226" s="113">
        <f>H229/1</f>
        <v>1.2615000000000001</v>
      </c>
      <c r="I226" s="112" t="s">
        <v>451</v>
      </c>
    </row>
    <row r="227" spans="1:9" x14ac:dyDescent="0.25">
      <c r="A227" s="133" t="s">
        <v>334</v>
      </c>
      <c r="B227" s="134"/>
      <c r="C227" s="134"/>
      <c r="D227" s="134"/>
      <c r="E227" s="134"/>
      <c r="F227" s="134"/>
      <c r="G227" s="134"/>
      <c r="H227" s="134"/>
      <c r="I227" s="135"/>
    </row>
    <row r="228" spans="1:9" x14ac:dyDescent="0.25">
      <c r="A228" s="133" t="s">
        <v>335</v>
      </c>
      <c r="B228" s="145"/>
      <c r="C228" s="145"/>
      <c r="D228" s="145"/>
      <c r="E228" s="145"/>
      <c r="F228" s="145"/>
      <c r="G228" s="145"/>
      <c r="H228" s="145"/>
      <c r="I228" s="146"/>
    </row>
    <row r="229" spans="1:9" ht="51.75" x14ac:dyDescent="0.25">
      <c r="A229" s="74" t="s">
        <v>319</v>
      </c>
      <c r="B229" s="95" t="s">
        <v>337</v>
      </c>
      <c r="C229" s="19" t="s">
        <v>338</v>
      </c>
      <c r="D229" s="19">
        <v>60.1</v>
      </c>
      <c r="E229" s="96">
        <v>200</v>
      </c>
      <c r="F229" s="96">
        <v>252.3</v>
      </c>
      <c r="G229" s="96">
        <f>F229/D229</f>
        <v>4.1980033277870215</v>
      </c>
      <c r="H229" s="96">
        <f>F229/E229</f>
        <v>1.2615000000000001</v>
      </c>
      <c r="I229" s="129" t="s">
        <v>447</v>
      </c>
    </row>
    <row r="230" spans="1:9" ht="94.5" customHeight="1" x14ac:dyDescent="0.25">
      <c r="A230" s="80" t="s">
        <v>332</v>
      </c>
      <c r="B230" s="109" t="s">
        <v>340</v>
      </c>
      <c r="C230" s="94"/>
      <c r="D230" s="94"/>
      <c r="E230" s="94"/>
      <c r="F230" s="94"/>
      <c r="G230" s="94"/>
      <c r="H230" s="112">
        <f>(H233+H235+H236+H238+H239)/5</f>
        <v>0.8</v>
      </c>
      <c r="I230" s="94"/>
    </row>
    <row r="231" spans="1:9" ht="30.75" customHeight="1" x14ac:dyDescent="0.25">
      <c r="A231" s="142" t="s">
        <v>341</v>
      </c>
      <c r="B231" s="143"/>
      <c r="C231" s="143"/>
      <c r="D231" s="143"/>
      <c r="E231" s="143"/>
      <c r="F231" s="143"/>
      <c r="G231" s="143"/>
      <c r="H231" s="143"/>
      <c r="I231" s="144"/>
    </row>
    <row r="232" spans="1:9" x14ac:dyDescent="0.25">
      <c r="A232" s="133" t="s">
        <v>342</v>
      </c>
      <c r="B232" s="134"/>
      <c r="C232" s="134"/>
      <c r="D232" s="134"/>
      <c r="E232" s="134"/>
      <c r="F232" s="134"/>
      <c r="G232" s="134"/>
      <c r="H232" s="134"/>
      <c r="I232" s="135"/>
    </row>
    <row r="233" spans="1:9" ht="39.75" customHeight="1" x14ac:dyDescent="0.25">
      <c r="A233" s="74" t="s">
        <v>336</v>
      </c>
      <c r="B233" s="95" t="s">
        <v>343</v>
      </c>
      <c r="C233" s="18" t="s">
        <v>42</v>
      </c>
      <c r="D233" s="18">
        <v>1</v>
      </c>
      <c r="E233" s="18">
        <v>2</v>
      </c>
      <c r="F233" s="123">
        <v>2</v>
      </c>
      <c r="G233" s="23">
        <f>F233/D233</f>
        <v>2</v>
      </c>
      <c r="H233" s="23">
        <f>F233/E233</f>
        <v>1</v>
      </c>
      <c r="I233" s="19"/>
    </row>
    <row r="234" spans="1:9" x14ac:dyDescent="0.25">
      <c r="A234" s="133" t="s">
        <v>344</v>
      </c>
      <c r="B234" s="134"/>
      <c r="C234" s="134"/>
      <c r="D234" s="134"/>
      <c r="E234" s="134"/>
      <c r="F234" s="134"/>
      <c r="G234" s="134"/>
      <c r="H234" s="134"/>
      <c r="I234" s="135"/>
    </row>
    <row r="235" spans="1:9" ht="31.5" customHeight="1" x14ac:dyDescent="0.25">
      <c r="A235" s="74" t="s">
        <v>421</v>
      </c>
      <c r="B235" s="95" t="s">
        <v>345</v>
      </c>
      <c r="C235" s="19" t="s">
        <v>346</v>
      </c>
      <c r="D235" s="18" t="s">
        <v>347</v>
      </c>
      <c r="E235" s="18" t="s">
        <v>347</v>
      </c>
      <c r="F235" s="18" t="s">
        <v>347</v>
      </c>
      <c r="G235" s="23">
        <v>1</v>
      </c>
      <c r="H235" s="23">
        <v>1</v>
      </c>
      <c r="I235" s="19"/>
    </row>
    <row r="236" spans="1:9" ht="26.25" x14ac:dyDescent="0.25">
      <c r="A236" s="74" t="s">
        <v>422</v>
      </c>
      <c r="B236" s="95" t="s">
        <v>348</v>
      </c>
      <c r="C236" s="19" t="s">
        <v>346</v>
      </c>
      <c r="D236" s="18" t="s">
        <v>349</v>
      </c>
      <c r="E236" s="18" t="s">
        <v>347</v>
      </c>
      <c r="F236" s="122" t="s">
        <v>349</v>
      </c>
      <c r="G236" s="18" t="s">
        <v>23</v>
      </c>
      <c r="H236" s="23">
        <v>0</v>
      </c>
      <c r="I236" s="19" t="s">
        <v>446</v>
      </c>
    </row>
    <row r="237" spans="1:9" ht="30" customHeight="1" x14ac:dyDescent="0.25">
      <c r="A237" s="142" t="s">
        <v>350</v>
      </c>
      <c r="B237" s="143"/>
      <c r="C237" s="143"/>
      <c r="D237" s="143"/>
      <c r="E237" s="143"/>
      <c r="F237" s="143"/>
      <c r="G237" s="143"/>
      <c r="H237" s="143"/>
      <c r="I237" s="144"/>
    </row>
    <row r="238" spans="1:9" x14ac:dyDescent="0.25">
      <c r="A238" s="74" t="s">
        <v>423</v>
      </c>
      <c r="B238" s="2" t="s">
        <v>351</v>
      </c>
      <c r="C238" s="19" t="s">
        <v>352</v>
      </c>
      <c r="D238" s="18">
        <v>14</v>
      </c>
      <c r="E238" s="18">
        <v>0</v>
      </c>
      <c r="F238" s="18">
        <v>0</v>
      </c>
      <c r="G238" s="18">
        <f>F238/D238</f>
        <v>0</v>
      </c>
      <c r="H238" s="23">
        <v>1</v>
      </c>
      <c r="I238" s="19"/>
    </row>
    <row r="239" spans="1:9" ht="51.75" customHeight="1" x14ac:dyDescent="0.25">
      <c r="A239" s="74" t="s">
        <v>424</v>
      </c>
      <c r="B239" s="95" t="s">
        <v>353</v>
      </c>
      <c r="C239" s="18" t="s">
        <v>354</v>
      </c>
      <c r="D239" s="18">
        <v>14</v>
      </c>
      <c r="E239" s="18">
        <v>0</v>
      </c>
      <c r="F239" s="18">
        <v>0</v>
      </c>
      <c r="G239" s="18">
        <f>F239/D239</f>
        <v>0</v>
      </c>
      <c r="H239" s="23">
        <v>1</v>
      </c>
      <c r="I239" s="19"/>
    </row>
    <row r="240" spans="1:9" ht="90" x14ac:dyDescent="0.25">
      <c r="A240" s="5" t="s">
        <v>339</v>
      </c>
      <c r="B240" s="109" t="s">
        <v>369</v>
      </c>
      <c r="C240" s="94"/>
      <c r="D240" s="94"/>
      <c r="E240" s="94"/>
      <c r="F240" s="94"/>
      <c r="G240" s="94"/>
      <c r="H240" s="110">
        <f>AVERAGE(H243:H245)</f>
        <v>1</v>
      </c>
      <c r="I240" s="94"/>
    </row>
    <row r="241" spans="1:9" x14ac:dyDescent="0.25">
      <c r="A241" s="133" t="s">
        <v>370</v>
      </c>
      <c r="B241" s="134"/>
      <c r="C241" s="134"/>
      <c r="D241" s="134"/>
      <c r="E241" s="134"/>
      <c r="F241" s="134"/>
      <c r="G241" s="134"/>
      <c r="H241" s="134"/>
      <c r="I241" s="135"/>
    </row>
    <row r="242" spans="1:9" x14ac:dyDescent="0.25">
      <c r="A242" s="133" t="s">
        <v>371</v>
      </c>
      <c r="B242" s="134"/>
      <c r="C242" s="134"/>
      <c r="D242" s="134"/>
      <c r="E242" s="134"/>
      <c r="F242" s="134"/>
      <c r="G242" s="134"/>
      <c r="H242" s="134"/>
      <c r="I242" s="135"/>
    </row>
    <row r="243" spans="1:9" ht="41.25" customHeight="1" x14ac:dyDescent="0.25">
      <c r="A243" s="74" t="s">
        <v>425</v>
      </c>
      <c r="B243" s="95" t="s">
        <v>372</v>
      </c>
      <c r="C243" s="99" t="s">
        <v>373</v>
      </c>
      <c r="D243" s="19" t="s">
        <v>23</v>
      </c>
      <c r="E243" s="19">
        <v>1</v>
      </c>
      <c r="F243" s="127">
        <v>1</v>
      </c>
      <c r="G243" s="19" t="s">
        <v>23</v>
      </c>
      <c r="H243" s="96">
        <f>F243/E243</f>
        <v>1</v>
      </c>
      <c r="I243" s="19"/>
    </row>
    <row r="244" spans="1:9" ht="25.5" customHeight="1" x14ac:dyDescent="0.25">
      <c r="A244" s="142" t="s">
        <v>374</v>
      </c>
      <c r="B244" s="143"/>
      <c r="C244" s="143"/>
      <c r="D244" s="143"/>
      <c r="E244" s="143"/>
      <c r="F244" s="143"/>
      <c r="G244" s="143"/>
      <c r="H244" s="143"/>
      <c r="I244" s="144"/>
    </row>
    <row r="245" spans="1:9" ht="26.25" x14ac:dyDescent="0.25">
      <c r="A245" s="74" t="s">
        <v>426</v>
      </c>
      <c r="B245" s="95" t="s">
        <v>375</v>
      </c>
      <c r="C245" s="19" t="s">
        <v>376</v>
      </c>
      <c r="D245" s="19" t="s">
        <v>23</v>
      </c>
      <c r="E245" s="19">
        <v>3</v>
      </c>
      <c r="F245" s="127">
        <v>0</v>
      </c>
      <c r="G245" s="19" t="s">
        <v>23</v>
      </c>
      <c r="H245" s="96">
        <v>1</v>
      </c>
      <c r="I245" s="19"/>
    </row>
    <row r="246" spans="1:9" ht="102.75" x14ac:dyDescent="0.25">
      <c r="A246" s="116" t="s">
        <v>355</v>
      </c>
      <c r="B246" s="117" t="s">
        <v>377</v>
      </c>
      <c r="C246" s="118"/>
      <c r="D246" s="118"/>
      <c r="E246" s="118"/>
      <c r="F246" s="118"/>
      <c r="G246" s="118"/>
      <c r="H246" s="115">
        <f>(H247+H251+H258)/3</f>
        <v>0.89333333333333342</v>
      </c>
      <c r="I246" s="118"/>
    </row>
    <row r="247" spans="1:9" ht="64.5" x14ac:dyDescent="0.25">
      <c r="A247" s="105" t="s">
        <v>427</v>
      </c>
      <c r="B247" s="107" t="s">
        <v>378</v>
      </c>
      <c r="C247" s="83"/>
      <c r="D247" s="83"/>
      <c r="E247" s="83"/>
      <c r="F247" s="83"/>
      <c r="G247" s="83"/>
      <c r="H247" s="119">
        <f>H250</f>
        <v>0.93</v>
      </c>
      <c r="I247" s="83"/>
    </row>
    <row r="248" spans="1:9" x14ac:dyDescent="0.25">
      <c r="A248" s="133" t="s">
        <v>356</v>
      </c>
      <c r="B248" s="134"/>
      <c r="C248" s="134"/>
      <c r="D248" s="134"/>
      <c r="E248" s="134"/>
      <c r="F248" s="134"/>
      <c r="G248" s="134"/>
      <c r="H248" s="134"/>
      <c r="I248" s="135"/>
    </row>
    <row r="249" spans="1:9" ht="31.5" customHeight="1" x14ac:dyDescent="0.25">
      <c r="A249" s="136" t="s">
        <v>379</v>
      </c>
      <c r="B249" s="137"/>
      <c r="C249" s="137"/>
      <c r="D249" s="137"/>
      <c r="E249" s="137"/>
      <c r="F249" s="137"/>
      <c r="G249" s="137"/>
      <c r="H249" s="137"/>
      <c r="I249" s="138"/>
    </row>
    <row r="250" spans="1:9" ht="64.5" x14ac:dyDescent="0.25">
      <c r="A250" s="74" t="s">
        <v>428</v>
      </c>
      <c r="B250" s="95" t="s">
        <v>380</v>
      </c>
      <c r="C250" s="19" t="s">
        <v>36</v>
      </c>
      <c r="D250" s="19" t="s">
        <v>23</v>
      </c>
      <c r="E250" s="19">
        <v>100</v>
      </c>
      <c r="F250" s="127">
        <v>93</v>
      </c>
      <c r="G250" s="96" t="s">
        <v>23</v>
      </c>
      <c r="H250" s="96">
        <f>F250/E250</f>
        <v>0.93</v>
      </c>
      <c r="I250" s="19" t="s">
        <v>451</v>
      </c>
    </row>
    <row r="251" spans="1:9" ht="51.75" x14ac:dyDescent="0.25">
      <c r="A251" s="105" t="s">
        <v>429</v>
      </c>
      <c r="B251" s="107" t="s">
        <v>381</v>
      </c>
      <c r="C251" s="83"/>
      <c r="D251" s="83"/>
      <c r="E251" s="83"/>
      <c r="F251" s="83"/>
      <c r="G251" s="83"/>
      <c r="H251" s="119">
        <f>(H254+H255+H256+H257)/4</f>
        <v>0.75</v>
      </c>
      <c r="I251" s="83"/>
    </row>
    <row r="252" spans="1:9" x14ac:dyDescent="0.25">
      <c r="A252" s="139" t="s">
        <v>382</v>
      </c>
      <c r="B252" s="140"/>
      <c r="C252" s="140"/>
      <c r="D252" s="140"/>
      <c r="E252" s="140"/>
      <c r="F252" s="140"/>
      <c r="G252" s="140"/>
      <c r="H252" s="140"/>
      <c r="I252" s="141"/>
    </row>
    <row r="253" spans="1:9" x14ac:dyDescent="0.25">
      <c r="A253" s="133" t="s">
        <v>383</v>
      </c>
      <c r="B253" s="134"/>
      <c r="C253" s="134"/>
      <c r="D253" s="134"/>
      <c r="E253" s="134"/>
      <c r="F253" s="134"/>
      <c r="G253" s="134"/>
      <c r="H253" s="134"/>
      <c r="I253" s="135"/>
    </row>
    <row r="254" spans="1:9" ht="39" x14ac:dyDescent="0.25">
      <c r="A254" s="74" t="s">
        <v>430</v>
      </c>
      <c r="B254" s="95" t="s">
        <v>384</v>
      </c>
      <c r="C254" s="19" t="s">
        <v>376</v>
      </c>
      <c r="D254" s="19" t="s">
        <v>23</v>
      </c>
      <c r="E254" s="19">
        <v>2</v>
      </c>
      <c r="F254" s="19">
        <v>2</v>
      </c>
      <c r="G254" s="96" t="s">
        <v>23</v>
      </c>
      <c r="H254" s="96">
        <f>F254/E254</f>
        <v>1</v>
      </c>
      <c r="I254" s="19"/>
    </row>
    <row r="255" spans="1:9" ht="27" customHeight="1" x14ac:dyDescent="0.25">
      <c r="A255" s="74" t="s">
        <v>431</v>
      </c>
      <c r="B255" s="95" t="s">
        <v>385</v>
      </c>
      <c r="C255" s="19" t="s">
        <v>376</v>
      </c>
      <c r="D255" s="19" t="s">
        <v>23</v>
      </c>
      <c r="E255" s="19">
        <v>0</v>
      </c>
      <c r="F255" s="19">
        <v>0</v>
      </c>
      <c r="G255" s="96" t="s">
        <v>23</v>
      </c>
      <c r="H255" s="96">
        <v>1</v>
      </c>
      <c r="I255" s="19"/>
    </row>
    <row r="256" spans="1:9" ht="42" customHeight="1" x14ac:dyDescent="0.25">
      <c r="A256" s="74" t="s">
        <v>432</v>
      </c>
      <c r="B256" s="95" t="s">
        <v>386</v>
      </c>
      <c r="C256" s="19" t="s">
        <v>376</v>
      </c>
      <c r="D256" s="19" t="s">
        <v>23</v>
      </c>
      <c r="E256" s="19">
        <v>1</v>
      </c>
      <c r="F256" s="19">
        <v>1</v>
      </c>
      <c r="G256" s="96" t="s">
        <v>23</v>
      </c>
      <c r="H256" s="96">
        <f>F256/E256</f>
        <v>1</v>
      </c>
      <c r="I256" s="19"/>
    </row>
    <row r="257" spans="1:9" ht="38.25" x14ac:dyDescent="0.25">
      <c r="A257" s="74" t="s">
        <v>433</v>
      </c>
      <c r="B257" s="95" t="s">
        <v>387</v>
      </c>
      <c r="C257" s="19" t="s">
        <v>36</v>
      </c>
      <c r="D257" s="19" t="s">
        <v>23</v>
      </c>
      <c r="E257" s="19">
        <v>100</v>
      </c>
      <c r="F257" s="19">
        <v>0</v>
      </c>
      <c r="G257" s="19" t="s">
        <v>23</v>
      </c>
      <c r="H257" s="96">
        <f>F257/E257</f>
        <v>0</v>
      </c>
      <c r="I257" s="17" t="s">
        <v>452</v>
      </c>
    </row>
    <row r="258" spans="1:9" ht="57" customHeight="1" x14ac:dyDescent="0.25">
      <c r="A258" s="105" t="s">
        <v>434</v>
      </c>
      <c r="B258" s="107" t="s">
        <v>388</v>
      </c>
      <c r="C258" s="83"/>
      <c r="D258" s="83"/>
      <c r="E258" s="83"/>
      <c r="F258" s="83"/>
      <c r="G258" s="83"/>
      <c r="H258" s="119">
        <f>(H261+H262)/2</f>
        <v>1</v>
      </c>
      <c r="I258" s="83"/>
    </row>
    <row r="259" spans="1:9" ht="16.5" customHeight="1" x14ac:dyDescent="0.25">
      <c r="A259" s="139" t="s">
        <v>389</v>
      </c>
      <c r="B259" s="140"/>
      <c r="C259" s="140"/>
      <c r="D259" s="140"/>
      <c r="E259" s="140"/>
      <c r="F259" s="140"/>
      <c r="G259" s="140"/>
      <c r="H259" s="140"/>
      <c r="I259" s="141"/>
    </row>
    <row r="260" spans="1:9" x14ac:dyDescent="0.25">
      <c r="A260" s="133" t="s">
        <v>390</v>
      </c>
      <c r="B260" s="134"/>
      <c r="C260" s="134"/>
      <c r="D260" s="134"/>
      <c r="E260" s="134"/>
      <c r="F260" s="134"/>
      <c r="G260" s="134"/>
      <c r="H260" s="134"/>
      <c r="I260" s="135"/>
    </row>
    <row r="261" spans="1:9" x14ac:dyDescent="0.25">
      <c r="A261" s="74" t="s">
        <v>435</v>
      </c>
      <c r="B261" s="95" t="s">
        <v>391</v>
      </c>
      <c r="C261" s="19" t="s">
        <v>376</v>
      </c>
      <c r="D261" s="19" t="s">
        <v>23</v>
      </c>
      <c r="E261" s="19">
        <v>1</v>
      </c>
      <c r="F261" s="19">
        <v>1</v>
      </c>
      <c r="G261" s="19" t="s">
        <v>23</v>
      </c>
      <c r="H261" s="96">
        <f>F261/E261</f>
        <v>1</v>
      </c>
      <c r="I261" s="19"/>
    </row>
    <row r="262" spans="1:9" x14ac:dyDescent="0.25">
      <c r="A262" s="74" t="s">
        <v>436</v>
      </c>
      <c r="B262" s="95" t="s">
        <v>392</v>
      </c>
      <c r="C262" s="19" t="s">
        <v>376</v>
      </c>
      <c r="D262" s="19" t="s">
        <v>23</v>
      </c>
      <c r="E262" s="19">
        <v>0</v>
      </c>
      <c r="F262" s="19">
        <v>0</v>
      </c>
      <c r="G262" s="19" t="s">
        <v>23</v>
      </c>
      <c r="H262" s="96">
        <v>1</v>
      </c>
      <c r="I262" s="19"/>
    </row>
    <row r="263" spans="1:9" ht="51.75" x14ac:dyDescent="0.25">
      <c r="A263" s="120" t="s">
        <v>438</v>
      </c>
      <c r="B263" s="117" t="s">
        <v>437</v>
      </c>
      <c r="C263" s="118"/>
      <c r="D263" s="118"/>
      <c r="E263" s="118"/>
      <c r="F263" s="118"/>
      <c r="G263" s="118"/>
      <c r="H263" s="131" t="s">
        <v>448</v>
      </c>
      <c r="I263" s="121" t="s">
        <v>449</v>
      </c>
    </row>
  </sheetData>
  <mergeCells count="87">
    <mergeCell ref="A140:I140"/>
    <mergeCell ref="A147:I147"/>
    <mergeCell ref="A155:I155"/>
    <mergeCell ref="A132:I132"/>
    <mergeCell ref="A135:I135"/>
    <mergeCell ref="A118:I118"/>
    <mergeCell ref="A122:I122"/>
    <mergeCell ref="A125:I125"/>
    <mergeCell ref="A128:I128"/>
    <mergeCell ref="A130:I130"/>
    <mergeCell ref="A102:I102"/>
    <mergeCell ref="A108:I108"/>
    <mergeCell ref="A111:I111"/>
    <mergeCell ref="A114:I114"/>
    <mergeCell ref="A115:I115"/>
    <mergeCell ref="A87:I87"/>
    <mergeCell ref="A89:I89"/>
    <mergeCell ref="A92:I92"/>
    <mergeCell ref="A96:I96"/>
    <mergeCell ref="A99:I99"/>
    <mergeCell ref="A81:I81"/>
    <mergeCell ref="A85:I85"/>
    <mergeCell ref="A36:I36"/>
    <mergeCell ref="A43:I43"/>
    <mergeCell ref="A52:I52"/>
    <mergeCell ref="A53:I53"/>
    <mergeCell ref="A55:I55"/>
    <mergeCell ref="A61:I61"/>
    <mergeCell ref="A59:I59"/>
    <mergeCell ref="A58:I58"/>
    <mergeCell ref="A63:I63"/>
    <mergeCell ref="A75:I75"/>
    <mergeCell ref="A69:I69"/>
    <mergeCell ref="A65:I65"/>
    <mergeCell ref="A66:I66"/>
    <mergeCell ref="G1:I1"/>
    <mergeCell ref="A2:I2"/>
    <mergeCell ref="H5:H7"/>
    <mergeCell ref="E6:F6"/>
    <mergeCell ref="I5:I7"/>
    <mergeCell ref="D5:F5"/>
    <mergeCell ref="B5:B7"/>
    <mergeCell ref="A5:A7"/>
    <mergeCell ref="C5:C7"/>
    <mergeCell ref="G5:G7"/>
    <mergeCell ref="A161:I161"/>
    <mergeCell ref="A164:I164"/>
    <mergeCell ref="A188:I188"/>
    <mergeCell ref="A9:I9"/>
    <mergeCell ref="A12:I12"/>
    <mergeCell ref="A14:I14"/>
    <mergeCell ref="A157:I157"/>
    <mergeCell ref="A159:I159"/>
    <mergeCell ref="A16:I16"/>
    <mergeCell ref="A18:I18"/>
    <mergeCell ref="A22:I22"/>
    <mergeCell ref="A23:I23"/>
    <mergeCell ref="A25:I25"/>
    <mergeCell ref="A27:I27"/>
    <mergeCell ref="A30:I30"/>
    <mergeCell ref="A31:I31"/>
    <mergeCell ref="A206:I206"/>
    <mergeCell ref="A211:I211"/>
    <mergeCell ref="A216:I216"/>
    <mergeCell ref="A220:I220"/>
    <mergeCell ref="A190:I190"/>
    <mergeCell ref="A194:I194"/>
    <mergeCell ref="A198:I198"/>
    <mergeCell ref="A200:I200"/>
    <mergeCell ref="A204:I204"/>
    <mergeCell ref="A223:I223"/>
    <mergeCell ref="A224:I224"/>
    <mergeCell ref="A227:I227"/>
    <mergeCell ref="A228:I228"/>
    <mergeCell ref="A231:I231"/>
    <mergeCell ref="A244:I244"/>
    <mergeCell ref="A248:I248"/>
    <mergeCell ref="A232:I232"/>
    <mergeCell ref="A234:I234"/>
    <mergeCell ref="A237:I237"/>
    <mergeCell ref="A241:I241"/>
    <mergeCell ref="A242:I242"/>
    <mergeCell ref="A260:I260"/>
    <mergeCell ref="A249:I249"/>
    <mergeCell ref="A253:I253"/>
    <mergeCell ref="A252:I252"/>
    <mergeCell ref="A259:I259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2017-05-29T14:24:24Z</cp:lastPrinted>
  <dcterms:created xsi:type="dcterms:W3CDTF">2016-01-29T10:57:46Z</dcterms:created>
  <dcterms:modified xsi:type="dcterms:W3CDTF">2019-06-05T08:59:49Z</dcterms:modified>
</cp:coreProperties>
</file>