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240" windowWidth="20730" windowHeight="11640"/>
  </bookViews>
  <sheets>
    <sheet name="Отчет по МП за 6мес." sheetId="1" r:id="rId1"/>
  </sheets>
  <definedNames>
    <definedName name="_xlnm.Print_Titles" localSheetId="0">'Отчет по МП за 6мес.'!$12:$13</definedName>
    <definedName name="_xlnm.Print_Area" localSheetId="0">'Отчет по МП за 6мес.'!$A$1:$L$845</definedName>
  </definedNames>
  <calcPr calcId="144525"/>
</workbook>
</file>

<file path=xl/calcChain.xml><?xml version="1.0" encoding="utf-8"?>
<calcChain xmlns="http://schemas.openxmlformats.org/spreadsheetml/2006/main">
  <c r="F696" i="1" l="1"/>
  <c r="F690" i="1"/>
  <c r="K562" i="1" l="1"/>
  <c r="K729" i="1"/>
  <c r="K730" i="1"/>
  <c r="K698" i="1"/>
  <c r="K697" i="1"/>
  <c r="K675" i="1"/>
  <c r="K284" i="1"/>
  <c r="K263" i="1"/>
  <c r="K229" i="1"/>
  <c r="K223" i="1"/>
  <c r="K217" i="1"/>
  <c r="K212" i="1"/>
  <c r="K200" i="1"/>
  <c r="K194" i="1"/>
  <c r="K189" i="1"/>
  <c r="K86" i="1"/>
  <c r="K77" i="1"/>
  <c r="K76" i="1"/>
  <c r="K62" i="1"/>
  <c r="K61" i="1"/>
  <c r="K51" i="1"/>
  <c r="K47" i="1"/>
  <c r="K46" i="1"/>
  <c r="K37" i="1"/>
  <c r="K36" i="1"/>
  <c r="F162" i="1" l="1"/>
  <c r="E43" i="1"/>
  <c r="E42" i="1"/>
  <c r="E82" i="1"/>
  <c r="E507" i="1"/>
  <c r="F740" i="1" l="1"/>
  <c r="F734" i="1" s="1"/>
  <c r="E740" i="1"/>
  <c r="E759" i="1"/>
  <c r="G700" i="1"/>
  <c r="G698" i="1"/>
  <c r="G692" i="1"/>
  <c r="G694" i="1"/>
  <c r="F672" i="1"/>
  <c r="F671" i="1"/>
  <c r="E672" i="1"/>
  <c r="E671" i="1"/>
  <c r="E685" i="1"/>
  <c r="E645" i="1"/>
  <c r="E644" i="1"/>
  <c r="E659" i="1"/>
  <c r="E603" i="1"/>
  <c r="E602" i="1"/>
  <c r="F617" i="1"/>
  <c r="E617" i="1"/>
  <c r="F275" i="1"/>
  <c r="F274" i="1"/>
  <c r="E275" i="1"/>
  <c r="E274" i="1"/>
  <c r="G513" i="1"/>
  <c r="G494" i="1"/>
  <c r="F493" i="1"/>
  <c r="F488" i="1"/>
  <c r="F487" i="1" s="1"/>
  <c r="F415" i="1"/>
  <c r="E415" i="1"/>
  <c r="F739" i="1" l="1"/>
  <c r="G740" i="1"/>
  <c r="E734" i="1"/>
  <c r="G734" i="1" s="1"/>
  <c r="F472" i="1"/>
  <c r="E498" i="1"/>
  <c r="F352" i="1"/>
  <c r="F471" i="1" l="1"/>
  <c r="F800" i="1"/>
  <c r="F799" i="1"/>
  <c r="F798" i="1"/>
  <c r="F797" i="1"/>
  <c r="E800" i="1"/>
  <c r="E799" i="1"/>
  <c r="E798" i="1"/>
  <c r="E797" i="1"/>
  <c r="G802" i="1"/>
  <c r="F801" i="1"/>
  <c r="E801" i="1"/>
  <c r="F785" i="1"/>
  <c r="F784" i="1"/>
  <c r="F783" i="1"/>
  <c r="F782" i="1"/>
  <c r="E785" i="1"/>
  <c r="E784" i="1"/>
  <c r="E783" i="1"/>
  <c r="E782" i="1"/>
  <c r="F768" i="1"/>
  <c r="F721" i="1" s="1"/>
  <c r="F767" i="1"/>
  <c r="F720" i="1" s="1"/>
  <c r="F766" i="1"/>
  <c r="F765" i="1"/>
  <c r="E768" i="1"/>
  <c r="E721" i="1" s="1"/>
  <c r="E767" i="1"/>
  <c r="E720" i="1" s="1"/>
  <c r="E766" i="1"/>
  <c r="E765" i="1"/>
  <c r="E743" i="1"/>
  <c r="E742" i="1"/>
  <c r="E741" i="1"/>
  <c r="F754" i="1"/>
  <c r="E754" i="1"/>
  <c r="E776" i="1" l="1"/>
  <c r="F776" i="1"/>
  <c r="E777" i="1"/>
  <c r="F777" i="1"/>
  <c r="G801" i="1"/>
  <c r="E778" i="1"/>
  <c r="F778" i="1"/>
  <c r="E779" i="1"/>
  <c r="F779" i="1"/>
  <c r="E796" i="1"/>
  <c r="F796" i="1"/>
  <c r="G797" i="1"/>
  <c r="F313" i="1"/>
  <c r="F312" i="1"/>
  <c r="F311" i="1"/>
  <c r="F310" i="1"/>
  <c r="E313" i="1"/>
  <c r="E312" i="1"/>
  <c r="E311" i="1"/>
  <c r="E310" i="1"/>
  <c r="F151" i="1"/>
  <c r="F150" i="1"/>
  <c r="F149" i="1"/>
  <c r="F148" i="1"/>
  <c r="F111" i="1"/>
  <c r="F110" i="1"/>
  <c r="F109" i="1"/>
  <c r="F108" i="1"/>
  <c r="E149" i="1"/>
  <c r="E148" i="1"/>
  <c r="F172" i="1"/>
  <c r="G173" i="1"/>
  <c r="E172" i="1"/>
  <c r="G178" i="1"/>
  <c r="F177" i="1"/>
  <c r="E177" i="1"/>
  <c r="F775" i="1" l="1"/>
  <c r="G796" i="1"/>
  <c r="G177" i="1"/>
  <c r="G172" i="1"/>
  <c r="E151" i="1"/>
  <c r="E150" i="1"/>
  <c r="G163" i="1"/>
  <c r="E162" i="1"/>
  <c r="G162" i="1" s="1"/>
  <c r="F123" i="1"/>
  <c r="F126" i="1"/>
  <c r="F125" i="1"/>
  <c r="F124" i="1"/>
  <c r="E126" i="1"/>
  <c r="E125" i="1"/>
  <c r="E124" i="1"/>
  <c r="E123" i="1"/>
  <c r="E142" i="1"/>
  <c r="F142" i="1"/>
  <c r="G143" i="1"/>
  <c r="E111" i="1"/>
  <c r="E110" i="1"/>
  <c r="E109" i="1"/>
  <c r="E108" i="1"/>
  <c r="E117" i="1"/>
  <c r="E209" i="1"/>
  <c r="E208" i="1"/>
  <c r="E207" i="1"/>
  <c r="E206" i="1"/>
  <c r="E32" i="1"/>
  <c r="G238" i="1"/>
  <c r="G237" i="1"/>
  <c r="E236" i="1"/>
  <c r="G236" i="1" s="1"/>
  <c r="F147" i="1" l="1"/>
  <c r="G142" i="1"/>
  <c r="E849" i="1"/>
  <c r="E848" i="1"/>
  <c r="F813" i="1"/>
  <c r="F812" i="1"/>
  <c r="F724" i="1"/>
  <c r="F719" i="1" s="1"/>
  <c r="F723" i="1"/>
  <c r="F718" i="1" s="1"/>
  <c r="F728" i="1"/>
  <c r="F647" i="1"/>
  <c r="F646" i="1"/>
  <c r="F645" i="1"/>
  <c r="F644" i="1"/>
  <c r="F667" i="1"/>
  <c r="F668" i="1"/>
  <c r="F649" i="1"/>
  <c r="F416" i="1"/>
  <c r="F414" i="1"/>
  <c r="F413" i="1"/>
  <c r="F361" i="1"/>
  <c r="F261" i="1"/>
  <c r="F260" i="1"/>
  <c r="F259" i="1"/>
  <c r="F258" i="1"/>
  <c r="F243" i="1"/>
  <c r="F194" i="1"/>
  <c r="F189" i="1"/>
  <c r="F186" i="1"/>
  <c r="F185" i="1"/>
  <c r="F184" i="1"/>
  <c r="F183" i="1"/>
  <c r="E186" i="1"/>
  <c r="E185" i="1"/>
  <c r="E184" i="1"/>
  <c r="E183" i="1"/>
  <c r="F137" i="1"/>
  <c r="F132" i="1"/>
  <c r="F127" i="1"/>
  <c r="F112" i="1"/>
  <c r="F722" i="1" l="1"/>
  <c r="F643" i="1"/>
  <c r="F104" i="1"/>
  <c r="E103" i="1"/>
  <c r="E105" i="1"/>
  <c r="F105" i="1"/>
  <c r="E102" i="1"/>
  <c r="E104" i="1"/>
  <c r="F257" i="1"/>
  <c r="F811" i="1"/>
  <c r="F103" i="1"/>
  <c r="F107" i="1"/>
  <c r="F122" i="1"/>
  <c r="F182" i="1"/>
  <c r="G123" i="1"/>
  <c r="F102" i="1"/>
  <c r="F34" i="1"/>
  <c r="E34" i="1"/>
  <c r="F35" i="1"/>
  <c r="E35" i="1"/>
  <c r="F101" i="1" l="1"/>
  <c r="G264" i="1" l="1"/>
  <c r="F263" i="1"/>
  <c r="G254" i="1"/>
  <c r="G253" i="1"/>
  <c r="G251" i="1"/>
  <c r="G249" i="1"/>
  <c r="G248" i="1"/>
  <c r="F245" i="1"/>
  <c r="F244" i="1"/>
  <c r="F242" i="1"/>
  <c r="E245" i="1"/>
  <c r="E243" i="1"/>
  <c r="E242" i="1"/>
  <c r="F252" i="1"/>
  <c r="F247" i="1"/>
  <c r="G230" i="1"/>
  <c r="G224" i="1"/>
  <c r="G219" i="1"/>
  <c r="G218" i="1"/>
  <c r="G214" i="1"/>
  <c r="G213" i="1"/>
  <c r="F207" i="1"/>
  <c r="F206" i="1"/>
  <c r="F229" i="1"/>
  <c r="F212" i="1"/>
  <c r="F217" i="1"/>
  <c r="F223" i="1"/>
  <c r="E217" i="1"/>
  <c r="G201" i="1"/>
  <c r="G195" i="1"/>
  <c r="G190" i="1"/>
  <c r="F200" i="1"/>
  <c r="G168" i="1"/>
  <c r="G159" i="1"/>
  <c r="G158" i="1"/>
  <c r="G153" i="1"/>
  <c r="G138" i="1"/>
  <c r="G133" i="1"/>
  <c r="G128" i="1"/>
  <c r="G113" i="1"/>
  <c r="G149" i="1"/>
  <c r="F152" i="1"/>
  <c r="F157" i="1"/>
  <c r="F167" i="1"/>
  <c r="E68" i="1"/>
  <c r="E67" i="1"/>
  <c r="E58" i="1"/>
  <c r="E57" i="1"/>
  <c r="E45" i="1"/>
  <c r="G97" i="1"/>
  <c r="G92" i="1"/>
  <c r="G87" i="1"/>
  <c r="F82" i="1"/>
  <c r="F81" i="1" s="1"/>
  <c r="F96" i="1"/>
  <c r="F91" i="1"/>
  <c r="F86" i="1"/>
  <c r="G78" i="1"/>
  <c r="G73" i="1"/>
  <c r="F68" i="1"/>
  <c r="F67" i="1"/>
  <c r="F76" i="1"/>
  <c r="F71" i="1"/>
  <c r="G63" i="1"/>
  <c r="G62" i="1"/>
  <c r="F58" i="1"/>
  <c r="F57" i="1"/>
  <c r="F61" i="1"/>
  <c r="G53" i="1"/>
  <c r="G52" i="1"/>
  <c r="G50" i="1"/>
  <c r="G48" i="1"/>
  <c r="G47" i="1"/>
  <c r="F45" i="1"/>
  <c r="F43" i="1"/>
  <c r="F42" i="1"/>
  <c r="F51" i="1"/>
  <c r="F46" i="1"/>
  <c r="F33" i="1"/>
  <c r="F32" i="1"/>
  <c r="E33" i="1"/>
  <c r="E36" i="1"/>
  <c r="G40" i="1"/>
  <c r="G38" i="1"/>
  <c r="G37" i="1"/>
  <c r="F36" i="1"/>
  <c r="G337" i="1"/>
  <c r="G332" i="1"/>
  <c r="G327" i="1"/>
  <c r="G322" i="1"/>
  <c r="G317" i="1"/>
  <c r="G300" i="1"/>
  <c r="G295" i="1"/>
  <c r="G291" i="1"/>
  <c r="G286" i="1"/>
  <c r="G281" i="1"/>
  <c r="F315" i="1"/>
  <c r="F335" i="1"/>
  <c r="F320" i="1"/>
  <c r="F325" i="1"/>
  <c r="F330" i="1"/>
  <c r="F269" i="1"/>
  <c r="F299" i="1"/>
  <c r="F289" i="1"/>
  <c r="F284" i="1"/>
  <c r="F279" i="1"/>
  <c r="F294" i="1"/>
  <c r="E26" i="1" l="1"/>
  <c r="G58" i="1"/>
  <c r="F309" i="1"/>
  <c r="F66" i="1"/>
  <c r="G243" i="1"/>
  <c r="G245" i="1"/>
  <c r="F241" i="1"/>
  <c r="G242" i="1"/>
  <c r="G206" i="1"/>
  <c r="G33" i="1"/>
  <c r="F41" i="1"/>
  <c r="F23" i="1"/>
  <c r="G148" i="1"/>
  <c r="G217" i="1"/>
  <c r="G207" i="1"/>
  <c r="G103" i="1"/>
  <c r="G108" i="1"/>
  <c r="F205" i="1"/>
  <c r="G42" i="1"/>
  <c r="F26" i="1"/>
  <c r="F21" i="1" s="1"/>
  <c r="G82" i="1"/>
  <c r="F27" i="1"/>
  <c r="F29" i="1"/>
  <c r="G43" i="1"/>
  <c r="F56" i="1"/>
  <c r="F273" i="1"/>
  <c r="F31" i="1"/>
  <c r="G45" i="1"/>
  <c r="F270" i="1"/>
  <c r="G35" i="1"/>
  <c r="E31" i="1"/>
  <c r="G68" i="1"/>
  <c r="G36" i="1"/>
  <c r="G32" i="1"/>
  <c r="G57" i="1"/>
  <c r="G31" i="1" l="1"/>
  <c r="F22" i="1"/>
  <c r="F25" i="1"/>
  <c r="F24" i="1"/>
  <c r="G102" i="1"/>
  <c r="F268" i="1"/>
  <c r="F20" i="1" l="1"/>
  <c r="G865" i="1"/>
  <c r="G864" i="1"/>
  <c r="G863" i="1"/>
  <c r="G858" i="1"/>
  <c r="G853" i="1"/>
  <c r="G837" i="1"/>
  <c r="G831" i="1"/>
  <c r="G825" i="1"/>
  <c r="G819" i="1"/>
  <c r="G792" i="1"/>
  <c r="G787" i="1"/>
  <c r="G776" i="1"/>
  <c r="G771" i="1"/>
  <c r="G750" i="1"/>
  <c r="G745" i="1"/>
  <c r="G730" i="1"/>
  <c r="G729" i="1"/>
  <c r="G714" i="1"/>
  <c r="G713" i="1"/>
  <c r="G708" i="1"/>
  <c r="G681" i="1"/>
  <c r="G677" i="1"/>
  <c r="G676" i="1"/>
  <c r="G655" i="1"/>
  <c r="G651" i="1"/>
  <c r="G650" i="1"/>
  <c r="E612" i="1"/>
  <c r="G598" i="1"/>
  <c r="G597" i="1"/>
  <c r="G614" i="1"/>
  <c r="G608" i="1"/>
  <c r="F605" i="1"/>
  <c r="F604" i="1"/>
  <c r="F603" i="1"/>
  <c r="F602" i="1"/>
  <c r="F607" i="1"/>
  <c r="F612" i="1"/>
  <c r="F596" i="1"/>
  <c r="F571" i="1"/>
  <c r="F570" i="1"/>
  <c r="F569" i="1"/>
  <c r="F568" i="1"/>
  <c r="E571" i="1"/>
  <c r="E570" i="1"/>
  <c r="E569" i="1"/>
  <c r="E568" i="1"/>
  <c r="G564" i="1"/>
  <c r="G563" i="1"/>
  <c r="G581" i="1"/>
  <c r="G575" i="1"/>
  <c r="F580" i="1"/>
  <c r="F574" i="1"/>
  <c r="F558" i="1"/>
  <c r="F552" i="1" s="1"/>
  <c r="F559" i="1"/>
  <c r="F553" i="1" s="1"/>
  <c r="F560" i="1"/>
  <c r="F554" i="1" s="1"/>
  <c r="F561" i="1"/>
  <c r="F555" i="1" s="1"/>
  <c r="E558" i="1"/>
  <c r="E561" i="1"/>
  <c r="E560" i="1"/>
  <c r="E559" i="1"/>
  <c r="F562" i="1"/>
  <c r="F567" i="1" l="1"/>
  <c r="G612" i="1"/>
  <c r="G568" i="1"/>
  <c r="F591" i="1"/>
  <c r="F601" i="1"/>
  <c r="G558" i="1"/>
  <c r="F586" i="1"/>
  <c r="G559" i="1"/>
  <c r="F587" i="1"/>
  <c r="F551" i="1"/>
  <c r="F557" i="1"/>
  <c r="F675" i="1"/>
  <c r="E674" i="1"/>
  <c r="E673" i="1"/>
  <c r="E666" i="1"/>
  <c r="E665" i="1"/>
  <c r="E647" i="1"/>
  <c r="E646" i="1"/>
  <c r="G644" i="1"/>
  <c r="F654" i="1"/>
  <c r="E705" i="1"/>
  <c r="E704" i="1"/>
  <c r="E703" i="1"/>
  <c r="G703" i="1" s="1"/>
  <c r="E702" i="1"/>
  <c r="G702" i="1" s="1"/>
  <c r="F707" i="1"/>
  <c r="F786" i="1"/>
  <c r="F791" i="1"/>
  <c r="F733" i="1"/>
  <c r="E724" i="1"/>
  <c r="E723" i="1"/>
  <c r="E851" i="1"/>
  <c r="E845" i="1" s="1"/>
  <c r="E810" i="1" s="1"/>
  <c r="E850" i="1"/>
  <c r="E844" i="1" s="1"/>
  <c r="E809" i="1" s="1"/>
  <c r="E843" i="1"/>
  <c r="F856" i="1"/>
  <c r="F851" i="1" s="1"/>
  <c r="F845" i="1" s="1"/>
  <c r="F810" i="1" s="1"/>
  <c r="F850" i="1"/>
  <c r="F849" i="1"/>
  <c r="F848" i="1"/>
  <c r="F862" i="1"/>
  <c r="F857" i="1"/>
  <c r="E813" i="1"/>
  <c r="E812" i="1"/>
  <c r="F818" i="1"/>
  <c r="F824" i="1"/>
  <c r="F836" i="1"/>
  <c r="F830" i="1"/>
  <c r="F507" i="1"/>
  <c r="E407" i="1"/>
  <c r="F377" i="1"/>
  <c r="E352" i="1"/>
  <c r="G357" i="1"/>
  <c r="F356" i="1"/>
  <c r="G723" i="1" l="1"/>
  <c r="G724" i="1"/>
  <c r="E719" i="1"/>
  <c r="G719" i="1" s="1"/>
  <c r="E808" i="1"/>
  <c r="F852" i="1"/>
  <c r="F842" i="1"/>
  <c r="F807" i="1" s="1"/>
  <c r="F843" i="1"/>
  <c r="G849" i="1"/>
  <c r="F665" i="1"/>
  <c r="G671" i="1"/>
  <c r="F547" i="1"/>
  <c r="F844" i="1"/>
  <c r="G850" i="1"/>
  <c r="F585" i="1"/>
  <c r="F548" i="1"/>
  <c r="G812" i="1"/>
  <c r="F666" i="1"/>
  <c r="G666" i="1" s="1"/>
  <c r="G672" i="1"/>
  <c r="F670" i="1"/>
  <c r="F781" i="1"/>
  <c r="F847" i="1"/>
  <c r="F506" i="1"/>
  <c r="F505" i="1"/>
  <c r="F504" i="1"/>
  <c r="G525" i="1"/>
  <c r="F524" i="1"/>
  <c r="G520" i="1"/>
  <c r="F519" i="1"/>
  <c r="G518" i="1"/>
  <c r="G515" i="1"/>
  <c r="F514" i="1"/>
  <c r="F509" i="1"/>
  <c r="F346" i="1"/>
  <c r="F341" i="1" s="1"/>
  <c r="F376" i="1"/>
  <c r="F351" i="1"/>
  <c r="G382" i="1"/>
  <c r="F381" i="1"/>
  <c r="G467" i="1"/>
  <c r="G408" i="1"/>
  <c r="G406" i="1"/>
  <c r="G403" i="1"/>
  <c r="G398" i="1"/>
  <c r="F462" i="1"/>
  <c r="F461" i="1"/>
  <c r="F466" i="1"/>
  <c r="F436" i="1"/>
  <c r="F434" i="1"/>
  <c r="F418" i="1"/>
  <c r="F395" i="1"/>
  <c r="F394" i="1"/>
  <c r="F389" i="1" s="1"/>
  <c r="F393" i="1"/>
  <c r="F392" i="1"/>
  <c r="F407" i="1"/>
  <c r="F402" i="1"/>
  <c r="F397" i="1"/>
  <c r="F340" i="1" l="1"/>
  <c r="F624" i="1"/>
  <c r="F841" i="1"/>
  <c r="F546" i="1"/>
  <c r="F623" i="1"/>
  <c r="G665" i="1"/>
  <c r="F664" i="1"/>
  <c r="F809" i="1"/>
  <c r="G809" i="1" s="1"/>
  <c r="G844" i="1"/>
  <c r="F808" i="1"/>
  <c r="G808" i="1" s="1"/>
  <c r="G843" i="1"/>
  <c r="F764" i="1"/>
  <c r="F387" i="1"/>
  <c r="F16" i="1" s="1"/>
  <c r="F345" i="1"/>
  <c r="F503" i="1"/>
  <c r="F391" i="1"/>
  <c r="F433" i="1"/>
  <c r="F428" i="1"/>
  <c r="F423" i="1"/>
  <c r="F439" i="1"/>
  <c r="F460" i="1"/>
  <c r="F390" i="1"/>
  <c r="F19" i="1" s="1"/>
  <c r="E791" i="1"/>
  <c r="G791" i="1" s="1"/>
  <c r="E786" i="1"/>
  <c r="G786" i="1" s="1"/>
  <c r="E775" i="1"/>
  <c r="G775" i="1" s="1"/>
  <c r="E770" i="1"/>
  <c r="G770" i="1" s="1"/>
  <c r="E718" i="1"/>
  <c r="E749" i="1"/>
  <c r="G749" i="1" s="1"/>
  <c r="E739" i="1"/>
  <c r="G739" i="1" s="1"/>
  <c r="E744" i="1"/>
  <c r="G744" i="1" s="1"/>
  <c r="E722" i="1"/>
  <c r="G722" i="1" s="1"/>
  <c r="E728" i="1"/>
  <c r="G728" i="1" s="1"/>
  <c r="F18" i="1" l="1"/>
  <c r="G782" i="1"/>
  <c r="F622" i="1"/>
  <c r="F717" i="1"/>
  <c r="F806" i="1"/>
  <c r="E733" i="1"/>
  <c r="G733" i="1" s="1"/>
  <c r="E781" i="1"/>
  <c r="G781" i="1" s="1"/>
  <c r="F412" i="1"/>
  <c r="F388" i="1"/>
  <c r="F17" i="1" s="1"/>
  <c r="E707" i="1"/>
  <c r="G707" i="1" s="1"/>
  <c r="E668" i="1"/>
  <c r="E667" i="1"/>
  <c r="E680" i="1"/>
  <c r="G680" i="1" s="1"/>
  <c r="E675" i="1"/>
  <c r="G675" i="1" s="1"/>
  <c r="E654" i="1"/>
  <c r="G654" i="1" s="1"/>
  <c r="E649" i="1"/>
  <c r="G649" i="1" s="1"/>
  <c r="E631" i="1"/>
  <c r="E630" i="1"/>
  <c r="E629" i="1"/>
  <c r="E624" i="1" s="1"/>
  <c r="G624" i="1" s="1"/>
  <c r="E628" i="1"/>
  <c r="E623" i="1" s="1"/>
  <c r="G623" i="1" s="1"/>
  <c r="E638" i="1"/>
  <c r="E633" i="1"/>
  <c r="E605" i="1"/>
  <c r="E604" i="1"/>
  <c r="G603" i="1"/>
  <c r="G602" i="1"/>
  <c r="E607" i="1"/>
  <c r="G607" i="1" s="1"/>
  <c r="E596" i="1"/>
  <c r="G596" i="1" s="1"/>
  <c r="E589" i="1"/>
  <c r="E588" i="1"/>
  <c r="E580" i="1"/>
  <c r="G580" i="1" s="1"/>
  <c r="E574" i="1"/>
  <c r="G574" i="1" s="1"/>
  <c r="E555" i="1"/>
  <c r="E554" i="1"/>
  <c r="E553" i="1"/>
  <c r="G553" i="1" s="1"/>
  <c r="E552" i="1"/>
  <c r="E562" i="1"/>
  <c r="G562" i="1" s="1"/>
  <c r="E539" i="1"/>
  <c r="E538" i="1"/>
  <c r="E537" i="1"/>
  <c r="E536" i="1"/>
  <c r="E541" i="1"/>
  <c r="G507" i="1"/>
  <c r="E506" i="1"/>
  <c r="E505" i="1"/>
  <c r="E504" i="1"/>
  <c r="G504" i="1" s="1"/>
  <c r="E524" i="1"/>
  <c r="G524" i="1" s="1"/>
  <c r="E519" i="1"/>
  <c r="G519" i="1" s="1"/>
  <c r="E514" i="1"/>
  <c r="G514" i="1" s="1"/>
  <c r="E509" i="1"/>
  <c r="G509" i="1" s="1"/>
  <c r="E493" i="1"/>
  <c r="G493" i="1" s="1"/>
  <c r="G552" i="1" l="1"/>
  <c r="E551" i="1"/>
  <c r="G551" i="1" s="1"/>
  <c r="F386" i="1"/>
  <c r="F15" i="1"/>
  <c r="E691" i="1"/>
  <c r="G765" i="1"/>
  <c r="E586" i="1"/>
  <c r="G586" i="1" s="1"/>
  <c r="G592" i="1"/>
  <c r="E587" i="1"/>
  <c r="G587" i="1" s="1"/>
  <c r="G593" i="1"/>
  <c r="E764" i="1"/>
  <c r="G764" i="1" s="1"/>
  <c r="E712" i="1"/>
  <c r="G712" i="1" s="1"/>
  <c r="E550" i="1"/>
  <c r="E701" i="1"/>
  <c r="G701" i="1" s="1"/>
  <c r="E503" i="1"/>
  <c r="G503" i="1" s="1"/>
  <c r="E643" i="1"/>
  <c r="G643" i="1" s="1"/>
  <c r="E549" i="1"/>
  <c r="E625" i="1"/>
  <c r="E664" i="1"/>
  <c r="G664" i="1" s="1"/>
  <c r="E626" i="1"/>
  <c r="E627" i="1"/>
  <c r="E670" i="1"/>
  <c r="G670" i="1" s="1"/>
  <c r="E601" i="1"/>
  <c r="G601" i="1" s="1"/>
  <c r="E535" i="1"/>
  <c r="E557" i="1"/>
  <c r="G557" i="1" s="1"/>
  <c r="E567" i="1"/>
  <c r="G567" i="1" s="1"/>
  <c r="E591" i="1"/>
  <c r="G591" i="1" s="1"/>
  <c r="E488" i="1"/>
  <c r="E478" i="1"/>
  <c r="E482" i="1"/>
  <c r="E690" i="1" l="1"/>
  <c r="G690" i="1" s="1"/>
  <c r="E696" i="1"/>
  <c r="G696" i="1" s="1"/>
  <c r="E487" i="1"/>
  <c r="G487" i="1" s="1"/>
  <c r="G488" i="1"/>
  <c r="E548" i="1"/>
  <c r="G548" i="1" s="1"/>
  <c r="E585" i="1"/>
  <c r="G585" i="1" s="1"/>
  <c r="E717" i="1"/>
  <c r="G717" i="1" s="1"/>
  <c r="G718" i="1"/>
  <c r="E622" i="1"/>
  <c r="G622" i="1" s="1"/>
  <c r="E547" i="1"/>
  <c r="E477" i="1"/>
  <c r="E472" i="1"/>
  <c r="E464" i="1"/>
  <c r="E463" i="1"/>
  <c r="E462" i="1"/>
  <c r="E461" i="1"/>
  <c r="G461" i="1" s="1"/>
  <c r="E466" i="1"/>
  <c r="G466" i="1" s="1"/>
  <c r="E453" i="1"/>
  <c r="E452" i="1"/>
  <c r="E451" i="1"/>
  <c r="E450" i="1"/>
  <c r="E455" i="1"/>
  <c r="G440" i="1"/>
  <c r="G430" i="1"/>
  <c r="G425" i="1"/>
  <c r="G424" i="1"/>
  <c r="G420" i="1"/>
  <c r="G419" i="1"/>
  <c r="E395" i="1"/>
  <c r="G395" i="1" s="1"/>
  <c r="E394" i="1"/>
  <c r="E393" i="1"/>
  <c r="E392" i="1"/>
  <c r="G392" i="1" s="1"/>
  <c r="G407" i="1"/>
  <c r="E402" i="1"/>
  <c r="G402" i="1" s="1"/>
  <c r="E397" i="1"/>
  <c r="G397" i="1" s="1"/>
  <c r="E361" i="1"/>
  <c r="E366" i="1"/>
  <c r="E356" i="1"/>
  <c r="G356" i="1" s="1"/>
  <c r="E380" i="1"/>
  <c r="E379" i="1"/>
  <c r="E378" i="1"/>
  <c r="E377" i="1"/>
  <c r="G377" i="1" s="1"/>
  <c r="E381" i="1"/>
  <c r="G381" i="1" s="1"/>
  <c r="E347" i="1"/>
  <c r="E471" i="1" l="1"/>
  <c r="G471" i="1" s="1"/>
  <c r="G472" i="1"/>
  <c r="E546" i="1"/>
  <c r="G546" i="1" s="1"/>
  <c r="G547" i="1"/>
  <c r="E346" i="1"/>
  <c r="G346" i="1" s="1"/>
  <c r="G352" i="1"/>
  <c r="G429" i="1"/>
  <c r="E428" i="1"/>
  <c r="G428" i="1" s="1"/>
  <c r="E434" i="1"/>
  <c r="G434" i="1" s="1"/>
  <c r="E414" i="1"/>
  <c r="G414" i="1" s="1"/>
  <c r="E435" i="1"/>
  <c r="E437" i="1"/>
  <c r="E423" i="1"/>
  <c r="G423" i="1" s="1"/>
  <c r="E436" i="1"/>
  <c r="G436" i="1" s="1"/>
  <c r="E416" i="1"/>
  <c r="E449" i="1"/>
  <c r="E460" i="1"/>
  <c r="G460" i="1" s="1"/>
  <c r="E413" i="1"/>
  <c r="E439" i="1"/>
  <c r="G439" i="1" s="1"/>
  <c r="E391" i="1"/>
  <c r="G391" i="1" s="1"/>
  <c r="E418" i="1"/>
  <c r="G418" i="1" s="1"/>
  <c r="E376" i="1"/>
  <c r="G376" i="1" s="1"/>
  <c r="E342" i="1"/>
  <c r="E371" i="1"/>
  <c r="E351" i="1"/>
  <c r="G351" i="1" s="1"/>
  <c r="G848" i="1"/>
  <c r="E862" i="1"/>
  <c r="G862" i="1" s="1"/>
  <c r="E857" i="1"/>
  <c r="G857" i="1" s="1"/>
  <c r="E852" i="1"/>
  <c r="G852" i="1" s="1"/>
  <c r="E836" i="1"/>
  <c r="G836" i="1" s="1"/>
  <c r="E830" i="1"/>
  <c r="G830" i="1" s="1"/>
  <c r="E824" i="1"/>
  <c r="G824" i="1" s="1"/>
  <c r="E818" i="1"/>
  <c r="G818" i="1" s="1"/>
  <c r="G311" i="1"/>
  <c r="E847" i="1" l="1"/>
  <c r="G847" i="1" s="1"/>
  <c r="E842" i="1"/>
  <c r="E807" i="1" s="1"/>
  <c r="E390" i="1"/>
  <c r="G390" i="1" s="1"/>
  <c r="E387" i="1"/>
  <c r="G387" i="1" s="1"/>
  <c r="G413" i="1"/>
  <c r="E345" i="1"/>
  <c r="G345" i="1" s="1"/>
  <c r="E341" i="1"/>
  <c r="G341" i="1" s="1"/>
  <c r="E389" i="1"/>
  <c r="E433" i="1"/>
  <c r="G433" i="1" s="1"/>
  <c r="E388" i="1"/>
  <c r="G388" i="1" s="1"/>
  <c r="E412" i="1"/>
  <c r="G412" i="1" s="1"/>
  <c r="E811" i="1"/>
  <c r="G811" i="1" s="1"/>
  <c r="E335" i="1"/>
  <c r="G335" i="1" s="1"/>
  <c r="E330" i="1"/>
  <c r="G330" i="1" s="1"/>
  <c r="E325" i="1"/>
  <c r="G325" i="1" s="1"/>
  <c r="E320" i="1"/>
  <c r="G320" i="1" s="1"/>
  <c r="E315" i="1"/>
  <c r="G315" i="1" s="1"/>
  <c r="E277" i="1"/>
  <c r="E272" i="1" s="1"/>
  <c r="E276" i="1"/>
  <c r="E271" i="1" s="1"/>
  <c r="E299" i="1"/>
  <c r="G299" i="1" s="1"/>
  <c r="E294" i="1"/>
  <c r="G294" i="1" s="1"/>
  <c r="E289" i="1"/>
  <c r="G289" i="1" s="1"/>
  <c r="E284" i="1"/>
  <c r="G284" i="1" s="1"/>
  <c r="E279" i="1"/>
  <c r="G279" i="1" s="1"/>
  <c r="E261" i="1"/>
  <c r="E260" i="1"/>
  <c r="E259" i="1"/>
  <c r="E258" i="1"/>
  <c r="G258" i="1" s="1"/>
  <c r="E263" i="1"/>
  <c r="G263" i="1" s="1"/>
  <c r="E244" i="1"/>
  <c r="E252" i="1"/>
  <c r="G252" i="1" s="1"/>
  <c r="E247" i="1"/>
  <c r="G247" i="1" s="1"/>
  <c r="E229" i="1"/>
  <c r="G229" i="1" s="1"/>
  <c r="E223" i="1"/>
  <c r="G223" i="1" s="1"/>
  <c r="E212" i="1"/>
  <c r="G212" i="1" s="1"/>
  <c r="G183" i="1"/>
  <c r="E200" i="1"/>
  <c r="G200" i="1" s="1"/>
  <c r="E194" i="1"/>
  <c r="G194" i="1" s="1"/>
  <c r="E189" i="1"/>
  <c r="G189" i="1" s="1"/>
  <c r="E167" i="1"/>
  <c r="G167" i="1" s="1"/>
  <c r="E157" i="1"/>
  <c r="G157" i="1" s="1"/>
  <c r="E152" i="1"/>
  <c r="G152" i="1" s="1"/>
  <c r="E147" i="1"/>
  <c r="G147" i="1" s="1"/>
  <c r="E137" i="1"/>
  <c r="G137" i="1" s="1"/>
  <c r="E132" i="1"/>
  <c r="G132" i="1" s="1"/>
  <c r="E127" i="1"/>
  <c r="G127" i="1" s="1"/>
  <c r="E122" i="1"/>
  <c r="G122" i="1" s="1"/>
  <c r="E112" i="1"/>
  <c r="G112" i="1" s="1"/>
  <c r="E107" i="1"/>
  <c r="G107" i="1" s="1"/>
  <c r="E29" i="1"/>
  <c r="E28" i="1"/>
  <c r="E27" i="1"/>
  <c r="E96" i="1"/>
  <c r="G96" i="1" s="1"/>
  <c r="E91" i="1"/>
  <c r="G91" i="1" s="1"/>
  <c r="E86" i="1"/>
  <c r="G86" i="1" s="1"/>
  <c r="E81" i="1"/>
  <c r="G81" i="1" s="1"/>
  <c r="E76" i="1"/>
  <c r="G76" i="1" s="1"/>
  <c r="E71" i="1"/>
  <c r="G71" i="1" s="1"/>
  <c r="E66" i="1"/>
  <c r="G66" i="1" s="1"/>
  <c r="E61" i="1"/>
  <c r="G61" i="1" s="1"/>
  <c r="E56" i="1"/>
  <c r="G56" i="1" s="1"/>
  <c r="E51" i="1"/>
  <c r="G51" i="1" s="1"/>
  <c r="E46" i="1"/>
  <c r="G46" i="1" s="1"/>
  <c r="E41" i="1"/>
  <c r="G41" i="1" s="1"/>
  <c r="E23" i="1" l="1"/>
  <c r="G29" i="1"/>
  <c r="E24" i="1"/>
  <c r="E19" i="1" s="1"/>
  <c r="G26" i="1"/>
  <c r="E21" i="1"/>
  <c r="G27" i="1"/>
  <c r="E22" i="1"/>
  <c r="E17" i="1" s="1"/>
  <c r="E269" i="1"/>
  <c r="G269" i="1" s="1"/>
  <c r="G274" i="1"/>
  <c r="G807" i="1"/>
  <c r="G842" i="1"/>
  <c r="E270" i="1"/>
  <c r="G270" i="1" s="1"/>
  <c r="G275" i="1"/>
  <c r="E340" i="1"/>
  <c r="G340" i="1" s="1"/>
  <c r="E386" i="1"/>
  <c r="G386" i="1" s="1"/>
  <c r="E841" i="1"/>
  <c r="G841" i="1" s="1"/>
  <c r="E205" i="1"/>
  <c r="G205" i="1" s="1"/>
  <c r="E273" i="1"/>
  <c r="G273" i="1" s="1"/>
  <c r="E257" i="1"/>
  <c r="G257" i="1" s="1"/>
  <c r="E241" i="1"/>
  <c r="G241" i="1" s="1"/>
  <c r="E101" i="1"/>
  <c r="G101" i="1" s="1"/>
  <c r="E182" i="1"/>
  <c r="G182" i="1" s="1"/>
  <c r="E25" i="1"/>
  <c r="G25" i="1" s="1"/>
  <c r="E16" i="1" l="1"/>
  <c r="E18" i="1"/>
  <c r="G18" i="1" s="1"/>
  <c r="E806" i="1"/>
  <c r="G806" i="1" s="1"/>
  <c r="E268" i="1"/>
  <c r="G268" i="1" s="1"/>
  <c r="G17" i="1"/>
  <c r="G22" i="1"/>
  <c r="G19" i="1"/>
  <c r="G24" i="1"/>
  <c r="G21" i="1"/>
  <c r="E20" i="1"/>
  <c r="G20" i="1" s="1"/>
  <c r="E15" i="1" l="1"/>
  <c r="G15" i="1" s="1"/>
  <c r="G16" i="1"/>
  <c r="E309" i="1"/>
  <c r="G309" i="1" s="1"/>
  <c r="E444" i="1" l="1"/>
</calcChain>
</file>

<file path=xl/sharedStrings.xml><?xml version="1.0" encoding="utf-8"?>
<sst xmlns="http://schemas.openxmlformats.org/spreadsheetml/2006/main" count="1510" uniqueCount="440">
  <si>
    <t xml:space="preserve"> № п/п</t>
  </si>
  <si>
    <t>Объемы и источники финансирования (тыс. руб.)</t>
  </si>
  <si>
    <t>Источник</t>
  </si>
  <si>
    <t>1.</t>
  </si>
  <si>
    <t>Всего</t>
  </si>
  <si>
    <t>МБ</t>
  </si>
  <si>
    <t>ОБ</t>
  </si>
  <si>
    <t>2.</t>
  </si>
  <si>
    <t>3.</t>
  </si>
  <si>
    <t>ВБС</t>
  </si>
  <si>
    <t>Подпрограмма 1 "Развитие дошкольного, общего и дополнительного образования детей"</t>
  </si>
  <si>
    <t>Подпрограмма 2 "Развитие современной инфраструктуры системы образования"</t>
  </si>
  <si>
    <t>Подпрограмма 3 "Обеспечение реализации муниципальной программы и прочие мероприятия в области образования"</t>
  </si>
  <si>
    <t>Подпрограмма 4 "Организация отдыха, оздоровления и занятости детей и молодежи, родителей с детьми в Ловозерском районе"</t>
  </si>
  <si>
    <t>Подпрограмма 2 "Оказание мер социальной поддержки детям-сиротам и детям, оставшимся без попечения родителей, лицам из их числа"</t>
  </si>
  <si>
    <t>Подпрограмма 2 "Профилактика наркомании и алкоголизма в Ловозерском районе"</t>
  </si>
  <si>
    <t>4.</t>
  </si>
  <si>
    <t>Подпрограмма 1 "Культура. Традиции. Народное творчество в Ловозерском районе"</t>
  </si>
  <si>
    <t>АВЦП "Развитие культуры Ловозерского района через эффективное выполнение муниципальных функций" на 2014-2016 годы</t>
  </si>
  <si>
    <t>5.</t>
  </si>
  <si>
    <t>Подпрограмма 1 "Создание этнографического комплекса "Саамская деревня"</t>
  </si>
  <si>
    <t>Подпрограмма 2 "Информационное обеспечение развития туризма в Ловозерском районе"</t>
  </si>
  <si>
    <t>6.</t>
  </si>
  <si>
    <t>ФБ</t>
  </si>
  <si>
    <t>Всего по муниципальным программам</t>
  </si>
  <si>
    <t>Муниципальная программа, подпрограмма, задача, основное мероприятие</t>
  </si>
  <si>
    <t>1.1</t>
  </si>
  <si>
    <t>1.2</t>
  </si>
  <si>
    <t>1.2.1</t>
  </si>
  <si>
    <t>1.2.2</t>
  </si>
  <si>
    <t>1.3</t>
  </si>
  <si>
    <t>1.3.1</t>
  </si>
  <si>
    <t>1.4</t>
  </si>
  <si>
    <t>1.4.1</t>
  </si>
  <si>
    <t>1.4.2</t>
  </si>
  <si>
    <t>1.5</t>
  </si>
  <si>
    <t>2.1</t>
  </si>
  <si>
    <t>2.2</t>
  </si>
  <si>
    <t>3.1</t>
  </si>
  <si>
    <t>3.2</t>
  </si>
  <si>
    <t>4.1</t>
  </si>
  <si>
    <t>4.2</t>
  </si>
  <si>
    <t>4.3</t>
  </si>
  <si>
    <t>4.4</t>
  </si>
  <si>
    <t>5.1</t>
  </si>
  <si>
    <t>5.2</t>
  </si>
  <si>
    <t>6.1</t>
  </si>
  <si>
    <t>Задача 1.1 Содействие развитию туристской инфраструктуры</t>
  </si>
  <si>
    <t>2.1.1</t>
  </si>
  <si>
    <t>Администрация Ловозерского района</t>
  </si>
  <si>
    <t>Районный финансовый отдел администрации Ловозерского района</t>
  </si>
  <si>
    <t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</t>
  </si>
  <si>
    <t>Отдел по образованию администрации Ловозерского района, Отдел бухгалтерского учета и отчетности администрации Ловозерского района</t>
  </si>
  <si>
    <t>Отдел по образованию администрации Ловозерского района</t>
  </si>
  <si>
    <t>МБУК "ЛРНКЦ", Отдел по культуре, делам молодежи и 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</si>
  <si>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МБОУ ДОД "ДШИ", МБУК "ЛРНКЦ", МБОУ ДОД "ДШИ" с.Ловозеро, МБУ "ЛМБ"</t>
  </si>
  <si>
    <t>МБОУ ДОД "ДШИ", МБОУ ДОД "ДШИ" с.Ловозеро, МБУК "ЛРНКЦ", МБУ "ЛМБ", Отдел по культуре, делам молодежи и связям с общественностью администрации Ловозерского района</t>
  </si>
  <si>
    <t>МБОУ ДОД "ДШИ", МБОУ ДОД "ДШИ" с.Ловозеро</t>
  </si>
  <si>
    <t>МБУК "ЛРНКЦ"</t>
  </si>
  <si>
    <t>Отдел по культуре, делам молодежи и связям с общественностью администрации Ловозерского района</t>
  </si>
  <si>
    <t>МБОУ ДОД "ДШИ", МБОУ ДОД "ДШИ" с.Ловозеро, МБУ "ЛМБ", МБУК "ЛРНКЦ", Отдел по культуре, делам молодежи исвязям с общественностью администрации Ловозерского района</t>
  </si>
  <si>
    <t>Отдел по культуре, делам молодежи и связям с общественностью администрации Ловозерского района, МБУК "ЛРНКЦ"</t>
  </si>
  <si>
    <t>Отдел по культуре, делам молодежи и связям с общественностью администрации Ловозерского района, МБУК "ЛРНКЦ", МБОУ ДОД "ЦДТ"</t>
  </si>
  <si>
    <t>Отдел по культуре, делам молодежи и связям с общественностью администрации Ловозерского района, ЛРОО СТК "СКИФ"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</si>
  <si>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</si>
  <si>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</si>
  <si>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Ловозерскорго района, 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средняя общеобразовательная 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</si>
  <si>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дополнительного образования детей «Центр детского творчества», МБОУ дополнительного образования детей «Детско-юношеская спортивная школа», МБОУ «Ловозерская общеобразовательная средняя школа",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</si>
  <si>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</si>
  <si>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МБОУ «Ловозерская средняя общеобразовательная школа», МБОУ «Ревдская средняя общеобразовательная школа им. В.С.Воронина», МБОУ «Краснощельская средняя общеобразовательная школа».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</si>
  <si>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района, Районный финансовый отдел администрации Ловозерского района</t>
  </si>
  <si>
    <t xml:space="preserve">Администрация Ловозерского района, Районный финансовый отдел администрации Ловозерского района, Отдел по образованию администрации Ловозерского района, </t>
  </si>
  <si>
    <t xml:space="preserve">ВБС </t>
  </si>
  <si>
    <t>Процент освоения, % (гр. 6/гр.5*100%)</t>
  </si>
  <si>
    <t>Исполнители</t>
  </si>
  <si>
    <t>Срок выполнения</t>
  </si>
  <si>
    <t>Кассовое исполнение</t>
  </si>
  <si>
    <t>Цель: Создание в системе дошкольного, общего и дополнительного образования равных возможностей получения качественного образования и позитивной социализации детей</t>
  </si>
  <si>
    <t>1.1.1</t>
  </si>
  <si>
    <t>Основное мероприятие 1.1 Предоставление общедоступного и бесплатного дошкольного образования</t>
  </si>
  <si>
    <t>1.1.</t>
  </si>
  <si>
    <t>1.2.</t>
  </si>
  <si>
    <t>Основные мероприятия 1.2 Предоставление общедоступного и бесплатного общего образования</t>
  </si>
  <si>
    <t>Мероприятие 1.2.1 Предоставление общедоступного и бесплатного общего образования</t>
  </si>
  <si>
    <t>МБОУ "Ревдская средняя общеобразовательная школа им. В.С.Воронина, МБОУ "Ловозерская средняя общеобразовательная школа", МБОУ "Краснощельская средняя общеобразовательная школа"</t>
  </si>
  <si>
    <t xml:space="preserve">Мероприятие 1.2.2 Государственная финансовая поддержка закупки и доставки нефтепродуктов и топлива в районы Мурманской области с ограниченными сроками завоза грузов </t>
  </si>
  <si>
    <t>МБОУ"Краснощельская средняя общеобразовательная школа"</t>
  </si>
  <si>
    <t>Основные мероприятия 1.3 Предоставление общедоступного и бесплатного дополнительного образования</t>
  </si>
  <si>
    <t>МБОУ дополнительного образования "Центр детского творчества", МБОУ допол. образования "ДЮСШ"</t>
  </si>
  <si>
    <t>Мероприятие 1.3.1 Предоставление общедоступного и бесплатного дополнительного образования</t>
  </si>
  <si>
    <t>Основное мероприятие 1.4 Выплата компенсации родительской платы</t>
  </si>
  <si>
    <t>Мероприятие 1.4.1 Осуществление полномочий, связанных с выплатой компенсации родительской платы</t>
  </si>
  <si>
    <t>Мероприятие 1.4.2 Выплата компенсации родительской платы</t>
  </si>
  <si>
    <t>Основное мероприятие 1.5 Обеспечение реализации предоставления гарантий и компенсаций работникам организаций сферы образования, расположенных в районах Крайнего Севера и приравненных к ним местностям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</si>
  <si>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"ЦДТ", МБОУ "ДЮСШ", МБОУ "РСОШ", МБОУ "ЛСОШ", МБОУ "КСОШ"</t>
  </si>
  <si>
    <t>1.5.1</t>
  </si>
  <si>
    <t>Мероприятие 1.5.1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</si>
  <si>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1.5.2</t>
  </si>
  <si>
    <t>Мероприятие 1.5.2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</si>
  <si>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1.5.3</t>
  </si>
  <si>
    <t>Мероприятие 1.5.3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</si>
  <si>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Цель: Формирование условий, обеспечивающих соответствие учреждений образования современным требованиям</t>
  </si>
  <si>
    <t>Основное мероприятие 2.1. Приобретение нового оборудования, спортинвентаря, обновление морально устаревших основных средств, библиотечных фондов</t>
  </si>
  <si>
    <t>Мероприятие 2.1.1 Приобретение медицинского оборудования</t>
  </si>
  <si>
    <t>2.1.2</t>
  </si>
  <si>
    <t>2.3</t>
  </si>
  <si>
    <t>2.5</t>
  </si>
  <si>
    <t>2.6</t>
  </si>
  <si>
    <t>МБОУ "ЛСОШ"</t>
  </si>
  <si>
    <t>Цель: Обеспечение организационных, организационно-технологических, технических, информационных и методических условий для реализации муниципальной программы</t>
  </si>
  <si>
    <t>Задача 1: Вовлечение детей и подростков Ловозерского района в творческую деятельность</t>
  </si>
  <si>
    <t>Отдел по образованию ловозерского районаМБОУ дополнительного образования детей «ЦДТ», МБОУ дополнительного образования детей «ДЮСШ», МБОУ «ЛСОШ", МБОУ «РСОШ им. В.С.Воронина», МБОУ «КСОШ».</t>
  </si>
  <si>
    <t>Основное мероприятие 3.1 Вовлечение детей и подростков Ловозерского района в творческую деятельность</t>
  </si>
  <si>
    <t>Основное мероприятие 3.2 Содействие развитию потенциала талантливых детей</t>
  </si>
  <si>
    <t>Задача 2: Обеспечение проведения государственной итоговой аттестации обучающихся, освоивших образовательные программы основного общего или среднего общего образования, в том числе в форме ЕГЭ</t>
  </si>
  <si>
    <t>3.3</t>
  </si>
  <si>
    <t>Основное мероприятие 3.3 Обеспечение проведения государственной итоговой аттестации обучающихся, освоивших образовательные программы основного общего или среднего</t>
  </si>
  <si>
    <t>Отдел по образованию администрации Ловозерского района, МБОУ «ЛСОШ», МБОУ «РСОШ им. В.С.Воронина», МБОУ «КСОШ».</t>
  </si>
  <si>
    <t>Цель: Организация организованного отдыха и оздоровления детей и молодежи</t>
  </si>
  <si>
    <t>Задача 1: Обеспечение качественным каникулярным отдыхом детей в детских оздоровительных лагерях с дневным пребыванием на базе общеобразовательных учреждений Ловозерского района</t>
  </si>
  <si>
    <t>Основное мерпоприятие 4.1 Обеспечение отдыхом детей в детских оздоровительных лагерях с дневным пребыванием детей на базе общеобразовательных учреждений Ловозерского района</t>
  </si>
  <si>
    <t>Основное мероприятие 4.2 Организация палаточных лагерей, экспедиций, организованных в муниципальных образовательных организациях</t>
  </si>
  <si>
    <t>Задача 2: Обеспечение качественным отдыхом обучающихся Ловозерского района, находящихся в трудной жизненной ситуации, в выездных оздоровительных лагерях и санаториях за пределами Ловозерского района и Мурманской области</t>
  </si>
  <si>
    <t>МБОУ "ЦДТ", МБОУ «Ловозерская общеобразовательная школа-интернат среднего (полного) общего образования», МБОУ «Ревдская средняя общеобразовательная школа им. В.С.Воронина», МБОУ «Краснощельская средняя общеобразовательная школа».</t>
  </si>
  <si>
    <t>МБОУ "ДЮСШ"</t>
  </si>
  <si>
    <t>Задача 3: Обеспечение качественным отдыхом обучающихся Ловозерского района в выездных оздоровительных лагерях и санаториях за пределами Ловозерского района Мурманской области</t>
  </si>
  <si>
    <t>Основное мероприятие 4.4 Обеспечение отдыхом обучающихся Ловозерского района в выездных оздоровительных лагерях и санаториях за пределами района и области</t>
  </si>
  <si>
    <t>Цель: Создание в образовательных учреждениях Ловозерского района условий для полноценного качественного питания обучающихся с целью сохранения и укрепления их здоровья</t>
  </si>
  <si>
    <t>Основное мероприятие 5.1 Обеспечение обучающихся бесплатным питанием в общеобразовательных учреждениях</t>
  </si>
  <si>
    <t>ВЦП "Школьное здоровое питание в Ловозерском районе"</t>
  </si>
  <si>
    <t>Основное мероприятие 5.2 Обеспечение бесплатным цельным молоком либо питьевым молоком обучающихся начальных классов</t>
  </si>
  <si>
    <t xml:space="preserve">АВЦП "Развитие системы образования Ловозерского района через эффективное выполнение муниципальных функций" </t>
  </si>
  <si>
    <t>Цель: Обеспечение эффективного функционирования и развития системы образования Ловозерского района</t>
  </si>
  <si>
    <t>Основное мероприятие 6.1 Реализация функций в сфере образования</t>
  </si>
  <si>
    <t>Муниципальная программа муниципального образования Ловозерский район "Развитие образования Ловозерского района" на 2017-2019 годы</t>
  </si>
  <si>
    <t>Муниципальная программа муниципального образования Ловозерский район "Социальная поддержка отдельных категорий граждан" на 2017-2019 годы</t>
  </si>
  <si>
    <t>1</t>
  </si>
  <si>
    <t>Подпрограмма 1 "Улучшение положения и качества жизни социально-уязвимых слоев населения"</t>
  </si>
  <si>
    <t>Цель: Обеспечение доступности и качества дополнительных мер социальной поддержки</t>
  </si>
  <si>
    <t>Основное мероприятие 1.1 Организация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</t>
  </si>
  <si>
    <t>Основное мероприятие 1.2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</si>
  <si>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Отдел по образованию администрации Ловозерского района, Отдел по культуре, делам молодежи и связям с общественностью администрации Ловозерского района, Отдел бухгалтерского учета и отчетности администрации Ловозерского района</t>
  </si>
  <si>
    <t>Отдел бухгалтерского учета и отчетности администрации Ловозерского района</t>
  </si>
  <si>
    <t>Основное мероприятие 1.3 Реализация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</t>
  </si>
  <si>
    <t>Основное мероприятие 1.4 Компенсационные расходы на оплату стоимости проезда лицам, проживающим в муниципальном образовании Ловозерский район, направленным ГОБУЗ "ЛЦРБ" в учреждения здравоохранения Мурманской области, в общем числе обратившихся по правовым обстоятельствам</t>
  </si>
  <si>
    <t>Основное мероприятие 1.5 Пенсионное обеспечение муниципальных служащих и лиц, замещавших муниципальные должности в органах местного самоуправления муниципального образования Ловозерский район в соответствии с законодательством о муниципальной службе</t>
  </si>
  <si>
    <t>Цель: Предоставление мер социальной поддержки граждан, принявших на воспитание в семью детей-сирот и детей, оставшихся без попечения родителей; социальное обеспечение детей-сирот и детей, оставшихся без попечения родителей, лицам из их числа</t>
  </si>
  <si>
    <t>Основное мероприятие 2.1 Содержание ребенка в семье опекуна (попечителя) и приемной семье, а также вознаграждение, причитающееся приемному родителю</t>
  </si>
  <si>
    <t>Основное мероприятие 2.2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</si>
  <si>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2.4 Организация  предоставления мер социальной поддержки по оплате жилого помещения и коммунальных услуг детям-сиротам 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</si>
  <si>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2.5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</si>
  <si>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Основное мероприятие 2.6 Реализация ЗМО "О наделении органов местного самоуправления 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</si>
  <si>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Муниципальная программа муниципального образования Ловозерский район "Управление муниципальными финансами" на 2017-2019 годы</t>
  </si>
  <si>
    <t>Подпрограмма 1 "Повышение эффективности бюджетных расходов муниципального образования Ловозерский район" на 2017-2019 годы</t>
  </si>
  <si>
    <t>Цель:  Создание условий для повышения эффективности деятельности органов местного самоуправления по обеспечению потребностей граждан и общества в муниципальных услугах (работах), увеличению их доступности и качества, реализации</t>
  </si>
  <si>
    <t xml:space="preserve">Основное мероприятие 1.4 Повышение доступности и качества муниципальных услуг (использование электронно-коммуникационных технологий, регламентация, стандартизация), сопровождение лицензионных продуктов подведомственных учреждений и т.д. 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</si>
  <si>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</t>
  </si>
  <si>
    <t>Основное мероприятие 1.9 Создание условий для профессионального развития и подготовки кадров муниципальной службы. Участие работников администрации Ловозерского районав обучающих семинарах, обучение на курсах повышения квалификации.</t>
  </si>
  <si>
    <t>ВЦП "Обеспечение качественного и сбалансированного управления бюджетными средствами муниципального образования Ловозерский район" на 2017-2019 годы</t>
  </si>
  <si>
    <t>Цель: Повышение качества бюджетного процесса в Ловозерском районе. Обеспечение устойчивого исполнения местных бюджетов.</t>
  </si>
  <si>
    <t>Районный финансовый отдел администрации Ловозерского района, администрация МО городское поселение Ревда, администрация МО сельское поселение Ловозеро</t>
  </si>
  <si>
    <t>Основное мероприятие 2.1 Реализация функций в сфере формирования и реализации единой финансовой политики в Ловозерском районе</t>
  </si>
  <si>
    <t>Мероприятие 2.1.1 Организация и обеспечение деятельности финансового органа муниципального образования</t>
  </si>
  <si>
    <t>2.1.3</t>
  </si>
  <si>
    <t>Мероприятие 2.1.2 Организация эффективного управления муниципальным долгом</t>
  </si>
  <si>
    <t>Муниципальная программа муниципального образования Ловозерский район "Профилактика правонарушений, наркомании и алкоголизма в Ловозерском районе" на 2017-2019 годы</t>
  </si>
  <si>
    <t>Подпрограмма 1 "Профилактика безнадзорности и  правонарушений в Ловозерском районе"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</si>
  <si>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КДН и ЗП, ГОБУ "ЦЗН Ловозерского района", МБОУДО "ЦДТ", МБУК "ЛРНКЦ"</t>
  </si>
  <si>
    <t>Цель: Совершенствование системы профилактики правонарушений на территории Ловозерского района</t>
  </si>
  <si>
    <t>Администрация Ловозерского района, отдл по образованию администрации Ловозерского района, ЦЗН</t>
  </si>
  <si>
    <t>Задача 1.1 Профилактика безнадзорности и правонарушений среди несовершеннолетних и молодежи</t>
  </si>
  <si>
    <t>Задача 1.2 Совершенствование информационного обеспечения профилактики правонарушений на территории Ловозерского района</t>
  </si>
  <si>
    <t>Отдел по образованию администрации Ловозерского района, КДН и ЗП, Отдел по культуре, делам молодежи и связям с общественностью администраци</t>
  </si>
  <si>
    <t>Задача 1.3 Профилактика правонарушений в общественных местах, привлечение населения к мероприятиям по предупреждению правонарушений на территории Ловозерского района</t>
  </si>
  <si>
    <t>2</t>
  </si>
  <si>
    <t>Отдел по культуре, делам молодежи и связям с общественностью администрации Ловозерского района, Отдел по образованию администрации Ловозерского района, УДО ШИ</t>
  </si>
  <si>
    <t>Задача 2.1 Пропаганда здорового образа жизни и формирование в молодежной среде отрицательного отношения к злоупотребелнию алкоголем и потреблению наркотических веществ, а также  лицам, распространяющим и употребляющим наркотически и психотропные вещества</t>
  </si>
  <si>
    <t>1.1.3</t>
  </si>
  <si>
    <t>ЦЗН, Администрация Ловозерского района</t>
  </si>
  <si>
    <t>Отдел по культуре администрации Ловозерского района</t>
  </si>
  <si>
    <t>Муниципальная программа муниципального образования Ловозерский район "Развитие культуры и сохранение культурного наследия в Ловозерском районе" на 2017-2019 годы</t>
  </si>
  <si>
    <t>Отдел по культуре, делам молодежи и связям с общественностью администрации Ловозерского района, МБУК "ЛРНКЦ", МБУ "ЛМБ"</t>
  </si>
  <si>
    <t>Отдел по культуре, делам молодежи и связям с общественностью администрации Ловозерского района, МБУ "ЛМБ", МБУК "ЛРНКЦ"</t>
  </si>
  <si>
    <t>Задача 1.1 Обеспечение прав граждан на участие в культурной жизни, реализация творческого потенциала населения</t>
  </si>
  <si>
    <t>Задача 1.2 Сохранение культурного и исторического наследия, расширение доступа населения к культурным ценностям и информации</t>
  </si>
  <si>
    <t>Задача 1.3 Организация и участие в конкурсах, выставках, смотрах, семинарах и повышения квалификации работников культуры</t>
  </si>
  <si>
    <t>Подпрограмма 2 "Сохранение и развитие библиотечной, культурно-досуговой деятельности и дополнительного образования детей в сфере культуры и искусства"</t>
  </si>
  <si>
    <t>Цель: Сохранение, развитие и формирование культурных традиций Ловозерского района, традиций народной культуры как ресурса социально-экономического развития района, создание единого социокультурного пространства</t>
  </si>
  <si>
    <t>Задача 2.1 Формирование и обеспечение сохранности библиотечного фонда, организация библиотечного, библиографического и информационного обслуживания населения</t>
  </si>
  <si>
    <t>Задача 2.2 Предоставление дополнительного образования детям в сфере культуры и искусства</t>
  </si>
  <si>
    <t>Задача 2.3 Организация деятельности клубных формирований и формирований самодеятельного народного творчества, организация мероприятий</t>
  </si>
  <si>
    <t>Подпрограмма 3 "Модернизация учреждений культуры в Ловозерском районе"</t>
  </si>
  <si>
    <t>Цель: Укрепление материально-технической базы и оснащение учреждений культуры Ловозерского района</t>
  </si>
  <si>
    <t>Цель: Обеспечение предоставления муниципальных услуг в сфере культуры и искусства</t>
  </si>
  <si>
    <t>Задача 3.1 Организация и проведение ремонтных работ в учреждениях культуры, учреждениях образования в сфере культуры и искусства</t>
  </si>
  <si>
    <t>УДО ШИ, МБУ "ЛМБ"</t>
  </si>
  <si>
    <t>3.1.1</t>
  </si>
  <si>
    <t>3.1.2</t>
  </si>
  <si>
    <t>Задача 3.2 Оснащение учреждений культуры, учреждений образования в сфере культуры и искусства оборудованием, компьютерной техникой, оргтехникой, мебелью, музыкальными инструментами</t>
  </si>
  <si>
    <t>МБУК "ЛРНКЦ", УДО ШИ, Отдел по культуре администрации Ловозерского района</t>
  </si>
  <si>
    <t>Подпрограмма 4 "Наследие"</t>
  </si>
  <si>
    <t>Отдел по культуре, делам молодежи, МБУК "ЛРНКЦ"</t>
  </si>
  <si>
    <t>Задача 4.1 Обеспечение сохранности и использования объектов культурного наследия, доступности к культурным ценностям</t>
  </si>
  <si>
    <t>Цель: Сохранение культурного и исторического наследия, расширение доступа населения к культурным ценностям информации</t>
  </si>
  <si>
    <t>Цель: Обеспечение развития культуры Ловозерского района через эффективное выполнение муниципальных функций</t>
  </si>
  <si>
    <t>Задача 5.1 Выполнение функций в сфере культуры и дополнительного образования детей в сфере культуры и искусства</t>
  </si>
  <si>
    <t>Муниципальная программа муниципального образования Ловозерский район "Развитие туризма в Ловозерском районе" на 2017-2019 годы</t>
  </si>
  <si>
    <t>Цель: Повышение конкурентоспособности Ловозерского района</t>
  </si>
  <si>
    <t>Цель: Популяризация туристических возможностей Ловозерского района</t>
  </si>
  <si>
    <t>Муниципальная программа муниципального образования Ловозерский район "Развитие физической культуры и спорта в Ловозерском районе" на 2017-2019 годы</t>
  </si>
  <si>
    <t>Задача 2.2 Продвижение туристских продуктов на рынке туристских услуг</t>
  </si>
  <si>
    <t>Цель: Формирование здорового образа жизни населения района, развитие физкультуры и спорта</t>
  </si>
  <si>
    <t>Задача 2. Организация и проведение физкультурных и спортивных мероприятий, физкультурно-оздоровительных мероприятий, массовых спортивных мероприятий</t>
  </si>
  <si>
    <t>Отдел по культуре, делам молодежи и связям с общественностью администрации Ловозерского района, МБУК,"ЛРНКЦ"</t>
  </si>
  <si>
    <t>Отдел по культуре, делам молодежи и связям с общественностью администрации Ловозерского района, МБОУ ДОД "ЦДТ"</t>
  </si>
  <si>
    <t>Задача 3. Участие в районных, областных, всероссийских конкурсах и соревнованиях</t>
  </si>
  <si>
    <t>Задача 4. Поддержка спортивно-технического клуба "СКИФ"</t>
  </si>
  <si>
    <t>Муниципальная программа муниципального образования Ловозерский район "Доступная среда в Ловозерском районе" на 2015-2018 годы</t>
  </si>
  <si>
    <t>Цель: Создание для инвалидов и маломобильных групп населения равных со всеми гражданами возможностей для реализации гражданских прав и свобод</t>
  </si>
  <si>
    <t>Муниципальная программа "Профилактика экстремизма и терроризма в Ловозерском районе" на 2017-2019 годы</t>
  </si>
  <si>
    <t>Основное мероприятие 1.1 Информационное сопровождение</t>
  </si>
  <si>
    <t>Цель: Повышение уровня безопасности и защищенности населения Ловозерского района от угроз терроризма и экстремизма</t>
  </si>
  <si>
    <t>Муниципальная программа муниципального образования Ловозерский район "Транспортное обслуживание населения в Ловозерском районе" на 2017-2019 годы</t>
  </si>
  <si>
    <t>Отдел по ЖКХ, дорожной деятельности и отдаленным селам</t>
  </si>
  <si>
    <t>Подпрограмма 1 Содержание и ремонт автомобильных дорог общего пользования местного значения на территории муниципального образования сельское поселение Ловозеро Ловозерского района</t>
  </si>
  <si>
    <t>Цель: Обеспечение сохранности, улучшение технического состояния автомобильных дорог общего пользования местного значения на территории МО сельское поселение Ловозеро Ловозерского района</t>
  </si>
  <si>
    <t>Задача 1 Приведение в нормативное состояние сети автомобильных дорог общего пользования местного значения</t>
  </si>
  <si>
    <t>Подпрограмма 2 Повышение безопасности дорожного движения</t>
  </si>
  <si>
    <t>Цель: Реализация мероприятий в области обеспечения безопасности дорожного движения, улучшения информационного обеспечения деятельности системы правонарушений в сфере обеспечения безопасности дорожного движения</t>
  </si>
  <si>
    <t>2.1.</t>
  </si>
  <si>
    <t>Основное мероприятие 2.1 Осуществление мероприятий по безопасности дорожного движения</t>
  </si>
  <si>
    <t>Задача 1 Повышение уровня безопасности транспортной системы на территории МО сельское поселение Ловозеро Ловозерского района</t>
  </si>
  <si>
    <t>Задача 2 Формирование у детей навыков безопасного поведения на дорогах</t>
  </si>
  <si>
    <t>3</t>
  </si>
  <si>
    <t>Ведомственная целевая программа "Транспортное обслуживание населения МО сельское поселение Ловозеро Ловозерского района</t>
  </si>
  <si>
    <t>Цель: Обеспечение потребностей населения в авиационных услугах транспортных услугах на территории МО сельское поселение Ловозеро Ловозерского района</t>
  </si>
  <si>
    <t>Основное мероприятие 3.1 Обеспечение потребностей населения в перевозках авиационным транспортом на местных воздушных линиях</t>
  </si>
  <si>
    <t>Администрация Ловозерского района, Администрация МО сельское поселение Ловозеро</t>
  </si>
  <si>
    <t>Администрация МО сельское поселение Ловозеро</t>
  </si>
  <si>
    <t>Основное мероприятие 3.2 Доставка продовольственных товаров (за исключением подакцизных)</t>
  </si>
  <si>
    <t>4</t>
  </si>
  <si>
    <t>Ведомственная целевая программа "Транспортное обслуживание населения между поселениями Ловозерского района</t>
  </si>
  <si>
    <t>Цель: Организация транспортного обслуживания населения в Ловозерском районе автомобильным транспортом общего пользования на социально-значимом муниципальном маршруте с предоставлением льготного проезда отдельным категориям граждан</t>
  </si>
  <si>
    <t>Основное мероприятие 4.1 Предоставление на конкурсной основе субсидии Перевозчикам, осуществляющим регулярные пассажирские перевозки на частичное возмещение затрат, связанных с перевозкой пассажиров на социально-значимом муниципальном маршруте</t>
  </si>
  <si>
    <t>Муниципальная программа муниципального образования Ловозерский район "Энергосбережение и повышение энергетической эффективности в муниципальном образовании Ловозерский район" на 2017-2019 годы</t>
  </si>
  <si>
    <t>Подпрограмма 1 "Энергосбережение и повышение энергетической эффективности в муниципальных учреждениях муниципального образования Ловозерский район"</t>
  </si>
  <si>
    <t>Цель: Обеспечение рационального использования энергетических ресурсов в муниципальных учреждениях МО Ловозерский район за счет реализации мероприятий по энергосбережению и повышению энергетической эффективности</t>
  </si>
  <si>
    <t>Основное мероприятие 1.1 Приобретение и установка приборов учета тепловой энергии</t>
  </si>
  <si>
    <t>Основное мероприятие 1.2 Проведение энергетических обследований зданий</t>
  </si>
  <si>
    <t>Подпрограмма 2 Энергосбережение и повышение энергетической эффективности жилищно-коммунальной инфраструктуры МО сельское поселение Ловозеро Ловозерского района</t>
  </si>
  <si>
    <t>Цель: Повышение энергетической эффективности при потреблении энергетических ресурсов жилищным фондом муниципального образования сельское поселение Ловозеро Ловозерского района</t>
  </si>
  <si>
    <t>Основное мероприятие 2.1 Ремонт участка тепловой трассы (отопление, горячее водоснабжение) по ул. Советская в с. Ловозеро</t>
  </si>
  <si>
    <t>Основное мероприятие 2.2 Проведение негосударственной экспертизы сметной документации</t>
  </si>
  <si>
    <t>12,5</t>
  </si>
  <si>
    <t>Подпрограмма 3 Обеспечение нефтепродуктами и топливом отдаленных населенных пунктов с ограниченными сроками завоза грузов МО сельское поселение Ловозеро Ловозерского района</t>
  </si>
  <si>
    <t>Цель: Обеспечение населения отдаленных населенных пунктов с ограниченными сроками завоза грузов МО сельское поселение Ловозеро Ловозерского района качественным электроснабжением</t>
  </si>
  <si>
    <t>Задача 1 Закупка и доставка нефтепродуктов для обеспечения электроснабжения еаселения отдаленных населенных пунктов с ограниченными сроками завоза грузов</t>
  </si>
  <si>
    <t>Мероприятие 3.1.1 Закупка и доставка нефтепродуктов</t>
  </si>
  <si>
    <t>Муниципальная программа муниципального образования Ловозерский район "Устойчивое развитие сельских территорий Ловозерского района Мурманской области" на 2017-2019 годы</t>
  </si>
  <si>
    <t>Цель: Обеспечение населения МО сельское поселение Ловозеро Ловозерского района качественным, комфортным и доступным жильем</t>
  </si>
  <si>
    <t>Задача 1 Удовлетворение потребностей сельского населения в благоустроенном жилье</t>
  </si>
  <si>
    <t>Муниципальная программа муниципального образования Ловозерский район "Обеспечение отдельных категорий граждан МО сельское поселение Ловозеро Ловозерского района качественным, комфортным и доступным жильем" на 2017-2019 годы</t>
  </si>
  <si>
    <t>Цель: Оказание социальной поддержки отдельным категориям граждан в целях обеспечения жильем на территории МО сельское поселение Ловозеро Ловозерского района</t>
  </si>
  <si>
    <t>Отдел имущественных отношений администрации Ловозерского района</t>
  </si>
  <si>
    <t>Задача 1 Предоставление социальных выплат многодетным семьям для строительства жилья на предоставленных на безвозмездной основе земельных участках</t>
  </si>
  <si>
    <t>Задача 2 Обеспечение земельных участков, предоставленных многодетным семьям на безвозмездной основе, объектами инфраструктуры и дорогами</t>
  </si>
  <si>
    <t>Цель: Создание безопасных и благоприятных условий проживания граждан</t>
  </si>
  <si>
    <t xml:space="preserve">Мероприятие 1.1.1 Организация и проведение мероприятий по профилактике правонарушений среди несовершеннолетних </t>
  </si>
  <si>
    <t>Мероприятие 1.1.2 Организация занятости, трудоустройства, профориентационной работы с несовершеннолетними ОУ, в том числе, состоящими на профилактическом учете в ОП по Ловозерскому району</t>
  </si>
  <si>
    <t>Задача 1: Создание условий для обеспечения долгосрочной сбалансированностии устойчивости местного бюджета</t>
  </si>
  <si>
    <t>Задача 2: Оптимизация функций муниципального управления и повышение эффективности их обеспечения</t>
  </si>
  <si>
    <t>Задача 3: Повышение качества предоставления муниципальных услуг</t>
  </si>
  <si>
    <t>Задача 4: Развитие муниципальной службы, повышение квалификации сотрудников в бюджетно-финансовой сфере</t>
  </si>
  <si>
    <t>0,0</t>
  </si>
  <si>
    <t>Мероприятие 3.1.2 Проведение мероприятий в рамках организации электро-, тепло-, газо- и водоснабжения населения, водоотведения, снабжения топливом населения отдаленных населенных пунктов</t>
  </si>
  <si>
    <t>Основное мероприятие 1.1.1 Выполнение работ по ремонту автомобильных дорог общего пользования местного значения</t>
  </si>
  <si>
    <t>МБОУ "ЛСОШ", МБОУ "РСОШ", МБУ "ЛМБ", МБДОУ "Детский сад № 1", МБДОУ "Детский сад № 3"</t>
  </si>
  <si>
    <t>Основное мероприятие 2.2.1 Организация и проведение профилактических мероприятий, направленных на обеспечение безопасности дорожного движения;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дорогах</t>
  </si>
  <si>
    <t>Мероприятие 1.1.1 Предоставление общедоступного и бесплатного дошкольного образования</t>
  </si>
  <si>
    <t>2.2.1</t>
  </si>
  <si>
    <t>2.2.2</t>
  </si>
  <si>
    <t>2.2.3</t>
  </si>
  <si>
    <t>2.3.1</t>
  </si>
  <si>
    <t>2.3.2</t>
  </si>
  <si>
    <t>2.2.4</t>
  </si>
  <si>
    <t>Мероприятие 2.2.1 Приобретение и установка системы наружного видеонаблюдения</t>
  </si>
  <si>
    <t>Мероприятие 2.2.2 Замена входных дверей</t>
  </si>
  <si>
    <t>Министерство рыбного и сельского хозяйства Мурманской области, администрация Ловозерского района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</si>
  <si>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</si>
  <si>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</si>
  <si>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</si>
  <si>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</si>
  <si>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</si>
  <si>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</si>
  <si>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</si>
  <si>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</si>
  <si>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</si>
  <si>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</si>
  <si>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</si>
  <si>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</si>
  <si>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</si>
  <si>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</si>
  <si>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 xml:space="preserve"> МБ</t>
  </si>
  <si>
    <t>Основное мероприятие 4.3 Обеспечение отдыхом обучающихся Ловозерского района, находящихся в трудной жизненной ситуации</t>
  </si>
  <si>
    <t>Отдел по образованию администрации Ловозерского района (Снижение выделяемых путевок для обеспечения отдыхом обучающихся, находящихся в трудной жизненной ситуации. Количество отдохнувших и оздоровленных в выездных оздоровительных лагерях и санаториях за пределами  Ловозерского района и Мурманской области - 76 человек (42,2% от плана).</t>
  </si>
  <si>
    <t>Мероприятие 2.1.3 Принятие мер для выравнивания бюджетной обеспеченности бюджета района и поселений, финансовое управлениетерриториальным развитием, принятие мер для снижения рисков недофинансирования ключевых бюджетных услуг на местном уровне</t>
  </si>
  <si>
    <t>Отчет о реализации муниципальных программ за 6 месяцев 2018 года</t>
  </si>
  <si>
    <t>Запланировано на  2018 год</t>
  </si>
  <si>
    <t>МБОУ "Ревдская средняя общеобразовательная  школа им. В.С. Воронина"</t>
  </si>
  <si>
    <t>Задача 4: Воспитание у молодежи высокой гражданско-социальной активности, патриотизма, приверженности идеям интернационализма, противодействия идеологии экстремизма</t>
  </si>
  <si>
    <t>4.5</t>
  </si>
  <si>
    <t>Обустройство и установка полосы препятствий для муниципального отряда регионального отделения ВВПОД "Юнармия"</t>
  </si>
  <si>
    <t>Цель: Участие в реализации государственной молодежной политики Российской Федерации</t>
  </si>
  <si>
    <t>МБДОУ «Детский сад №1», МБДОУ «Детский сад №2», МБДОУ «Детский сад №3», МБДОУ «Детский сад №4», МБДОУ «Детский сад №7», МБДОУ «Детский сад №8», МБДОУ «Детский сад №11», МБОУ ДО "ЦДТ", МБОУ ДО "ДЮСШ"</t>
  </si>
  <si>
    <t>МБОУ ДО "ЦДТ", МБОУ ДО "ДЮСШ"</t>
  </si>
  <si>
    <t>Мероприятие 2.1.2 Приобретение мебели, компьютерного оборудования, костюмов, спортивное оборудование для учреждений доп.образования</t>
  </si>
  <si>
    <t>МБДОУ «Детский сад №3», МБДОУ "Детский сад № 1", МБДОУ "Детский сад № 2", МБДОУ "Детский сад № 11",  МБДОУ «Детский сад №8», МБДОУ ДО "ЦДТ"</t>
  </si>
  <si>
    <t>Мероприятие 2.2.3 Ремонт цоколя здания восстановление отмостков по периметру зданий</t>
  </si>
  <si>
    <t>МБДОУ "Детский сад № 1", МБОУ ДО "ДЮСШ", МБДОУ "Детский сад № 11"</t>
  </si>
  <si>
    <t>Мероприятие 2.2.4 Капитальный ремонт здания спорткомплекса МБОУ ДО "ДЮСШ" по адресу пгт.Ревда, ул. Вебера, д. 1А</t>
  </si>
  <si>
    <t>МБОУ ДО "ДЮСШ"</t>
  </si>
  <si>
    <t>Основное мероприятие 2.3 Обеспечение соответствия учреждений образования санитарно-гигиеническим нормам и требованиям</t>
  </si>
  <si>
    <t>Основное мероприятие 2.2. Обеспечение соответствия учреждений образования требованиям безопасности</t>
  </si>
  <si>
    <t>МБДОУ "Детский сад № 2", МБДОУ "Детский сад № 11, МБОУ "РСОШ"</t>
  </si>
  <si>
    <t>МБДОУ "Детский сад № 2"</t>
  </si>
  <si>
    <t>Мероприятие 2.3.1 Оборудование (реконструкция) вытяжной вентиляции пищеблока</t>
  </si>
  <si>
    <t>Мероприятие 2.3.2 Замена оконных блоков</t>
  </si>
  <si>
    <t>МБДОУ "Детский сад № 11, МБОУ "РСОШ", МБОУ "ЛСОШ"</t>
  </si>
  <si>
    <t>2.3.3.</t>
  </si>
  <si>
    <t>Мероприятие 2.3.3 Реконструкция (ремонт) пищеблока</t>
  </si>
  <si>
    <t>МБДОУ "Детский сад № 11, МБОУ "ЛСОШ"</t>
  </si>
  <si>
    <t>Мероприятие 2.3.4 Создание в общеобразовательных организациях, расположенных в сельской местности, условий для занятий физической культурой и спортом</t>
  </si>
  <si>
    <t>2.3.5.</t>
  </si>
  <si>
    <t>2.3.4.</t>
  </si>
  <si>
    <t>2.3.6.</t>
  </si>
  <si>
    <t>Мероприятие 2.3.5. Ремонт 3-х классов начальной школы РСОШ по ул. Победы, 16</t>
  </si>
  <si>
    <t>Прокладка системы водоснабжения и канализации в 3-х классах начальной школы РСОШ по ул. Победы, 16</t>
  </si>
  <si>
    <t>МБОУ "РСОШ"</t>
  </si>
  <si>
    <t>Муниципальная программа муниципального образования Ловозерский район "Управление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Ловозерского района" на 2018-2020 годы</t>
  </si>
  <si>
    <t>Подпрограмма 1 "Капитальный ремонт общего имущества в многоквартирных домах  муниципального жилищного фонда муниципального образования Ловозерский район</t>
  </si>
  <si>
    <t>Задача 1 Оплата взносов на капитальный ремонт общего имущества в многоквартирных домах муниципального жилищного фонда</t>
  </si>
  <si>
    <t>279,99</t>
  </si>
  <si>
    <t>193,01</t>
  </si>
  <si>
    <t>Подпрограмма 2 Ремонт и содержание муниципального жилищного фонда муниципального образования Ловозерский район</t>
  </si>
  <si>
    <t>Цель: Содержание муниципального жилищного фонда</t>
  </si>
  <si>
    <t>Задача 2.1 Обеспечение надлежащего санитарно-технического состояния жилищного фонда</t>
  </si>
  <si>
    <t>Задача 2.2.1 Содержание и ремонт пустующих муниципальных жилых помещений</t>
  </si>
  <si>
    <t>Задача 2.2.2 Ремонт муниципальных жилых помещений после умерших граждан</t>
  </si>
  <si>
    <t>Задача 2.2.3 Возмещение задолженности по квартплате безнадежных к взысканию долгов по муниципальным жилым помещениям</t>
  </si>
  <si>
    <t>Подпрограмма 3 Развитие жилищно-коммунального комплекса на территории муниципального образования сельское поселение Ловозеро Ловозерского района</t>
  </si>
  <si>
    <t>Цель: Развитие коммунальной инфраструктуры и повышение качества предоставляемых жилищно-коммунальных услуг</t>
  </si>
  <si>
    <t>Задача 3.1 Содержание объектов коммунальной инфраструктуры</t>
  </si>
  <si>
    <t>ежегодно</t>
  </si>
  <si>
    <t>Муниципальная программа муниципального образования Ловозерский район "Организация ритуальных услуг и содержание мест захоронения на территории муниципального образования сельское поселение Ловозеро Ловозерского района на 2018-2020 годы"</t>
  </si>
  <si>
    <t>Цель: Организация похоронного дела и содержание мест захоронения на территории муниципального образования сельское поселение Ловозеро Ловозерского района</t>
  </si>
  <si>
    <t>Задача 1. Организация обслуживания территории мест захоронения</t>
  </si>
  <si>
    <t>Мероприятие 1.1 Содержание территорий мест захоронения с. Ловозеро (вывоз мусора, уборка снега)</t>
  </si>
  <si>
    <t>Мероприятие 1.2 Обустройство площадки для сбора мусора с кладбища с. Ловозеро</t>
  </si>
  <si>
    <t>Задача 2. Возмещение специализированной организации по вопросам похоронного дела стоимости гарантированного перечня услуг по погребению лиц, не имеющих родственников и лиц без определенного места жительства, в размере, превышающем социальное пособие на погребение</t>
  </si>
  <si>
    <t>Захоронение безродных, невостребованных и неопознанных умерших</t>
  </si>
  <si>
    <t>XV</t>
  </si>
  <si>
    <t>Зачача 1. Укрепление, обновление материально-технической базы для организации проведения спортивных мероприятий</t>
  </si>
  <si>
    <t>Показатели (индикаторы) результативности выполнения мероприятий</t>
  </si>
  <si>
    <t>Наименование единицы измерения</t>
  </si>
  <si>
    <t>План</t>
  </si>
  <si>
    <t>Факт</t>
  </si>
  <si>
    <t>Процент исполнения, %</t>
  </si>
  <si>
    <t>Задача 2.1. Создание современной системы реламно-информационного обеспечения туристской деятельности</t>
  </si>
  <si>
    <t>Основное мероприятие 1.1 Создание, поддержание необходимых финансовых резервов, в том числе Резервного фонда администрации Ловозерского района</t>
  </si>
  <si>
    <t>Основное мероприятие 1.2 Обеспечение прозрачности деятельности органов местного самоуправления с применением современных средств вычислительной техники, официальных сайтов и специализированных порталов (муниципальных закупок, муниципальных услуг, функций органов местного самоуправления)</t>
  </si>
  <si>
    <t>1.6</t>
  </si>
  <si>
    <t>Основное мероприятие 1.6 Обеспечение социальных гарантий и усиления адресной направленности мер социальной поддержки населения</t>
  </si>
  <si>
    <t>Основное мероприятие 4.2 Обеспечение реализации ЗМО "О предоставлении льготного проезда на городском электрическом и автомобильном транспорте общего пользования обучающимся государственных областных и муниципальных образовательных организаций Мурманской области"</t>
  </si>
  <si>
    <t>Основное мероприятие 4.3 Обустройство автобусной остановки при выезде из с. Ловозеро</t>
  </si>
  <si>
    <t>61,66960</t>
  </si>
  <si>
    <t>1171,72240</t>
  </si>
  <si>
    <t>Основное мероприятие 2.3 Осуществление строительного контроля</t>
  </si>
  <si>
    <t>3.1.3</t>
  </si>
  <si>
    <t>Мероприятие 3.1.3 Приобретение и доставка дизель генераторных установок в отдаленные села Ловозерского района</t>
  </si>
  <si>
    <t>521,037</t>
  </si>
  <si>
    <t>1215,753</t>
  </si>
  <si>
    <t>75,31245</t>
  </si>
  <si>
    <t>110,15355</t>
  </si>
  <si>
    <t>88,03719</t>
  </si>
  <si>
    <t>Задача 2.2.4 Проведение осмотров и обследование зданий</t>
  </si>
  <si>
    <t>0,0,</t>
  </si>
  <si>
    <t>3888,71</t>
  </si>
  <si>
    <t>560,92</t>
  </si>
  <si>
    <t>2602,484</t>
  </si>
  <si>
    <t>190,964</t>
  </si>
  <si>
    <t>407,065</t>
  </si>
  <si>
    <t>10344,352</t>
  </si>
  <si>
    <t>численность воспитанников, осваивающих образовательные программы дошкольного образования в МБДОУ</t>
  </si>
  <si>
    <t>количество муниципальных бюджетных дошкольных образовательных учреждений, ед.</t>
  </si>
  <si>
    <t>количество муниципальных бюджетных образовательных учреждений, ед.</t>
  </si>
  <si>
    <t>количество обучающихся в муниципальных бюджетных образовательных учреждениях, ед.</t>
  </si>
  <si>
    <t>объем дизельного топлива, планируемый к доставке, тыс. тонн</t>
  </si>
  <si>
    <t>количество муниципальных бюджетных образовательных учреждений дополнительного образования, ед.</t>
  </si>
  <si>
    <t>доля детей, охваченных образовательными программами дополнительного образования в муниципальных бюджетных образовательных учреждениях дополнительного образования, в общей численности детей и молодежи в возрасте 5-18 лет, %</t>
  </si>
  <si>
    <t>количество граждан, имеющих право на получение компенсации части родительской платы, чел.</t>
  </si>
  <si>
    <t>доля граждан, воспользовавшихся правом получения компенсации части родительской платы, от общей численности граждан, имеющих указанное право, %</t>
  </si>
  <si>
    <t>количество граждан, имеющих право на получение гарантий и компенсаций, чел.</t>
  </si>
  <si>
    <t>доля граждан, воспользовавшихся правом получений гарантий и компенсаций, от общей численности граждан, имеющих указанное право, %</t>
  </si>
  <si>
    <t>доля проведенных мероприятий для обучающихся и воспитанников в муниципальных бюджетных образовательных учреждениях Ловозерского района, в общем количестве запланированных</t>
  </si>
  <si>
    <t>доля выпускников муниципальных школ, не сдавших ЕГЭ,  в общей численности выпускников муниципальных школ</t>
  </si>
  <si>
    <t>количество детей, отдохнувших в детских оздоровительных лагерях с дневным пребыванием на базе образовательных учреждений Ловозерского района, чел.</t>
  </si>
  <si>
    <t>количество детей, отдохнувших в палаточных лагерях, чел.</t>
  </si>
  <si>
    <t>количество обучающихся Ловозерского района, находящихся в трудной жизненной ситуации, отдохнувших и оздоровленных в выездных оздоровительных лагерях и санаториях за пределами Ловозерского района и Мурмаснкой области</t>
  </si>
  <si>
    <t>количество обучающихся Ловозерского района, отдохнувших и оздоровленных в выездных оздоровительных лагерях и санаториях за пределами Ловозерского района и Мурманской области, чел.</t>
  </si>
  <si>
    <t>материально-техническая обеспеченность муниципального отряда регионального отделения ВВПОД "Юнармия", %</t>
  </si>
  <si>
    <t>количество выполняемых функций, ед.</t>
  </si>
  <si>
    <t>доля граждан, получивших дополнительные меры социальной поддержки, в общем числе обратившихся, %</t>
  </si>
  <si>
    <t>количество граждан, получивших ежемесячную жилищно-коммунальную выплату, в общем количестве граждан, работающих в сельских и городских населенных пунктах Ловозерского района, чел.</t>
  </si>
  <si>
    <t>доля опекунов (попечителей), приемных родителей на содержание ребенка, %</t>
  </si>
  <si>
    <t>доля приемных родителей, получающих денежное вознаграждение за содержание детей-сирот и детей, оставшихся без попечения родителей, лиц из их числа, из общего числа приемных родителей, %</t>
  </si>
  <si>
    <t>доля детей-сирот и детей, оставшихся без попечения родителей, лиц из их числа, получивших меры социальной поддержки по оплате жилого помещения и коммунальных услуг, от общего числа детей-сирот и детей, оставшихся без попечения родителей</t>
  </si>
  <si>
    <t>наличие разработанной проектной документации для строительства объектов коммунальной инфраструктуры и дорог, да -1/нет-0</t>
  </si>
  <si>
    <t>количество многодетных семей, получивших единовременнуюденежную выплату, ед.</t>
  </si>
  <si>
    <t>счетчики на отопление, ед.</t>
  </si>
  <si>
    <t>0</t>
  </si>
  <si>
    <t>энергетический паспорт, ед.</t>
  </si>
  <si>
    <t>протяженность отремонтированных сетей теплоснабжения, м</t>
  </si>
  <si>
    <t>количество пломб, шт.</t>
  </si>
  <si>
    <t>количество дизель-генераторов, шт.</t>
  </si>
  <si>
    <t>общая площадь построенного (приобретенного) жилья, кв.м</t>
  </si>
  <si>
    <t>количество квартир, шт.</t>
  </si>
  <si>
    <t>количество домов, шт.</t>
  </si>
  <si>
    <t>площадь муниципального жилищного фонда, в отношении которого осуществлены мероприятия по оплате:</t>
  </si>
  <si>
    <t>за жилые помещения:</t>
  </si>
  <si>
    <t>за нежилые помещения:</t>
  </si>
  <si>
    <t>количество отремонтированных пустующих квартир, ед.</t>
  </si>
  <si>
    <t>количество отремонтированных квартир, ед.</t>
  </si>
  <si>
    <t>доля возмещенной задолженности, %</t>
  </si>
  <si>
    <t>количество обследуемых домов, ед.</t>
  </si>
  <si>
    <t>количество актуализированных схем, ед.</t>
  </si>
  <si>
    <t>доля выполненных мероприятий по обслуживанию и содержанию автомобильных дорог, %</t>
  </si>
  <si>
    <t>Программно-целевого совета</t>
  </si>
  <si>
    <t>от "05" сентября 2018 № 2</t>
  </si>
  <si>
    <t>Приложение № 1</t>
  </si>
  <si>
    <t>к протоколу заседания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</si>
</sst>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#,##0.0"/>
    <numFmt numFmtId="167" formatCode="0.000000"/>
    <numFmt numFmtId="168" formatCode="00000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alibri"/>
      <family val="2"/>
      <charset val="204"/>
    </font>
    <font>
      <sz val="7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2" fontId="4" fillId="6" borderId="2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horizontal="center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4" fontId="4" fillId="8" borderId="2" xfId="0" applyNumberFormat="1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2" fontId="4" fillId="9" borderId="2" xfId="0" applyNumberFormat="1" applyFont="1" applyFill="1" applyBorder="1" applyAlignment="1">
      <alignment horizontal="center" vertical="center" wrapText="1"/>
    </xf>
    <xf numFmtId="164" fontId="4" fillId="9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2" fontId="4" fillId="8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2" fontId="0" fillId="0" borderId="0" xfId="0" applyNumberFormat="1" applyBorder="1"/>
    <xf numFmtId="4" fontId="6" fillId="8" borderId="2" xfId="0" applyNumberFormat="1" applyFont="1" applyFill="1" applyBorder="1" applyAlignment="1">
      <alignment horizontal="center"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 wrapText="1"/>
    </xf>
    <xf numFmtId="4" fontId="6" fillId="9" borderId="2" xfId="0" applyNumberFormat="1" applyFont="1" applyFill="1" applyBorder="1" applyAlignment="1">
      <alignment horizontal="center" vertical="center" wrapText="1"/>
    </xf>
    <xf numFmtId="166" fontId="6" fillId="9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164" fontId="6" fillId="8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2" fontId="6" fillId="9" borderId="2" xfId="0" applyNumberFormat="1" applyFont="1" applyFill="1" applyBorder="1" applyAlignment="1">
      <alignment horizontal="center" vertical="center" wrapText="1"/>
    </xf>
    <xf numFmtId="164" fontId="6" fillId="9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 wrapText="1"/>
    </xf>
    <xf numFmtId="49" fontId="6" fillId="8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166" fontId="6" fillId="8" borderId="2" xfId="0" applyNumberFormat="1" applyFont="1" applyFill="1" applyBorder="1" applyAlignment="1">
      <alignment horizontal="center" vertical="center" wrapText="1"/>
    </xf>
    <xf numFmtId="165" fontId="6" fillId="9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6" fillId="6" borderId="2" xfId="0" applyNumberFormat="1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2" fontId="3" fillId="9" borderId="2" xfId="0" applyNumberFormat="1" applyFont="1" applyFill="1" applyBorder="1" applyAlignment="1">
      <alignment horizontal="center" vertical="center" wrapText="1"/>
    </xf>
    <xf numFmtId="164" fontId="3" fillId="9" borderId="2" xfId="0" applyNumberFormat="1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164" fontId="3" fillId="8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6" fillId="6" borderId="2" xfId="0" applyNumberFormat="1" applyFont="1" applyFill="1" applyBorder="1" applyAlignment="1">
      <alignment horizontal="center" vertical="center" wrapText="1"/>
    </xf>
    <xf numFmtId="167" fontId="6" fillId="5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2" fontId="6" fillId="3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2" fillId="0" borderId="0" xfId="0" applyNumberFormat="1" applyFont="1" applyAlignment="1">
      <alignment horizont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8" borderId="3" xfId="0" applyNumberFormat="1" applyFont="1" applyFill="1" applyBorder="1" applyAlignment="1">
      <alignment horizontal="center" vertical="center" wrapText="1"/>
    </xf>
    <xf numFmtId="2" fontId="4" fillId="8" borderId="4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164" fontId="4" fillId="8" borderId="4" xfId="0" applyNumberFormat="1" applyFont="1" applyFill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164" fontId="6" fillId="9" borderId="3" xfId="0" applyNumberFormat="1" applyFont="1" applyFill="1" applyBorder="1" applyAlignment="1">
      <alignment horizontal="center" vertical="center" wrapText="1"/>
    </xf>
    <xf numFmtId="164" fontId="6" fillId="9" borderId="4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49" fontId="4" fillId="8" borderId="3" xfId="0" applyNumberFormat="1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165" fontId="6" fillId="8" borderId="2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2" fontId="4" fillId="4" borderId="2" xfId="0" applyNumberFormat="1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4" fontId="4" fillId="8" borderId="2" xfId="0" applyNumberFormat="1" applyFont="1" applyFill="1" applyBorder="1" applyAlignment="1">
      <alignment horizontal="left" vertical="center" wrapText="1"/>
    </xf>
    <xf numFmtId="2" fontId="4" fillId="8" borderId="2" xfId="0" applyNumberFormat="1" applyFont="1" applyFill="1" applyBorder="1" applyAlignment="1">
      <alignment horizontal="left" vertical="center" wrapText="1"/>
    </xf>
    <xf numFmtId="1" fontId="4" fillId="8" borderId="2" xfId="0" applyNumberFormat="1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left" vertical="center" wrapText="1"/>
    </xf>
    <xf numFmtId="164" fontId="4" fillId="6" borderId="2" xfId="0" applyNumberFormat="1" applyFont="1" applyFill="1" applyBorder="1" applyAlignment="1">
      <alignment horizontal="left" vertical="center" wrapText="1"/>
    </xf>
    <xf numFmtId="1" fontId="4" fillId="6" borderId="2" xfId="0" applyNumberFormat="1" applyFont="1" applyFill="1" applyBorder="1" applyAlignment="1">
      <alignment horizontal="center" vertical="center" wrapText="1"/>
    </xf>
    <xf numFmtId="168" fontId="4" fillId="8" borderId="2" xfId="0" applyNumberFormat="1" applyFont="1" applyFill="1" applyBorder="1" applyAlignment="1">
      <alignment horizontal="center" vertical="center" wrapText="1"/>
    </xf>
    <xf numFmtId="1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left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2" fillId="8" borderId="3" xfId="0" applyNumberFormat="1" applyFont="1" applyFill="1" applyBorder="1" applyAlignment="1">
      <alignment horizontal="center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0" fontId="4" fillId="8" borderId="1" xfId="0" applyNumberFormat="1" applyFont="1" applyFill="1" applyBorder="1" applyAlignment="1">
      <alignment horizontal="center" vertical="center" wrapText="1"/>
    </xf>
    <xf numFmtId="0" fontId="4" fillId="8" borderId="3" xfId="0" applyNumberFormat="1" applyFont="1" applyFill="1" applyBorder="1" applyAlignment="1">
      <alignment horizontal="center" vertical="center" wrapText="1"/>
    </xf>
    <xf numFmtId="0" fontId="4" fillId="8" borderId="4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8" borderId="3" xfId="0" applyNumberFormat="1" applyFont="1" applyFill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3" xfId="0" applyNumberFormat="1" applyFont="1" applyFill="1" applyBorder="1" applyAlignment="1">
      <alignment horizontal="center" vertical="center" wrapText="1"/>
    </xf>
    <xf numFmtId="49" fontId="4" fillId="6" borderId="4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4" fillId="8" borderId="2" xfId="0" applyNumberFormat="1" applyFon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49" fontId="4" fillId="9" borderId="3" xfId="0" applyNumberFormat="1" applyFont="1" applyFill="1" applyBorder="1" applyAlignment="1">
      <alignment horizontal="center" vertical="center" wrapText="1"/>
    </xf>
    <xf numFmtId="49" fontId="4" fillId="9" borderId="4" xfId="0" applyNumberFormat="1" applyFont="1" applyFill="1" applyBorder="1" applyAlignment="1">
      <alignment horizontal="center" vertical="center" wrapText="1"/>
    </xf>
    <xf numFmtId="49" fontId="4" fillId="10" borderId="5" xfId="0" applyNumberFormat="1" applyFont="1" applyFill="1" applyBorder="1" applyAlignment="1">
      <alignment horizontal="left" vertical="center" wrapText="1"/>
    </xf>
    <xf numFmtId="49" fontId="4" fillId="10" borderId="6" xfId="0" applyNumberFormat="1" applyFont="1" applyFill="1" applyBorder="1" applyAlignment="1">
      <alignment horizontal="left" vertical="center" wrapText="1"/>
    </xf>
    <xf numFmtId="49" fontId="4" fillId="10" borderId="7" xfId="0" applyNumberFormat="1" applyFont="1" applyFill="1" applyBorder="1" applyAlignment="1">
      <alignment horizontal="left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49" fontId="6" fillId="9" borderId="2" xfId="0" applyNumberFormat="1" applyFont="1" applyFill="1" applyBorder="1" applyAlignment="1">
      <alignment horizontal="center" vertical="center" wrapText="1"/>
    </xf>
    <xf numFmtId="49" fontId="4" fillId="7" borderId="2" xfId="0" applyNumberFormat="1" applyFont="1" applyFill="1" applyBorder="1" applyAlignment="1">
      <alignment horizontal="left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2" fillId="7" borderId="2" xfId="0" applyNumberFormat="1" applyFont="1" applyFill="1" applyBorder="1" applyAlignment="1">
      <alignment horizontal="left"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3" fillId="9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8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left" vertical="center" wrapText="1"/>
    </xf>
    <xf numFmtId="0" fontId="4" fillId="9" borderId="2" xfId="0" applyFont="1" applyFill="1" applyBorder="1" applyAlignment="1">
      <alignment horizontal="left" vertical="center" wrapText="1"/>
    </xf>
    <xf numFmtId="49" fontId="2" fillId="7" borderId="2" xfId="0" applyNumberFormat="1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left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4" fillId="9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center" wrapText="1"/>
    </xf>
    <xf numFmtId="0" fontId="4" fillId="8" borderId="2" xfId="0" applyNumberFormat="1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left" vertical="center" wrapText="1"/>
    </xf>
    <xf numFmtId="49" fontId="4" fillId="7" borderId="6" xfId="0" applyNumberFormat="1" applyFont="1" applyFill="1" applyBorder="1" applyAlignment="1">
      <alignment horizontal="left" vertical="center" wrapText="1"/>
    </xf>
    <xf numFmtId="49" fontId="4" fillId="7" borderId="7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49" fontId="6" fillId="9" borderId="3" xfId="0" applyNumberFormat="1" applyFont="1" applyFill="1" applyBorder="1" applyAlignment="1">
      <alignment horizontal="center" vertical="center" wrapText="1"/>
    </xf>
    <xf numFmtId="49" fontId="6" fillId="9" borderId="4" xfId="0" applyNumberFormat="1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horizontal="center" vertical="center" wrapText="1"/>
    </xf>
    <xf numFmtId="0" fontId="14" fillId="0" borderId="0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CCFF"/>
      <color rgb="FFFFCC99"/>
      <color rgb="FFFF99CC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66"/>
  <sheetViews>
    <sheetView tabSelected="1" topLeftCell="C1" zoomScale="120" zoomScaleNormal="120" zoomScaleSheetLayoutView="115" workbookViewId="0">
      <selection activeCell="K8" sqref="K8"/>
    </sheetView>
  </sheetViews>
  <sheetFormatPr defaultRowHeight="15" x14ac:dyDescent="0.25"/>
  <cols>
    <col min="1" max="1" width="6.5703125" style="1" customWidth="1"/>
    <col min="2" max="2" width="61.5703125" customWidth="1"/>
    <col min="3" max="3" width="12.140625" customWidth="1"/>
    <col min="4" max="4" width="14.140625" style="2" customWidth="1"/>
    <col min="5" max="5" width="14.85546875" customWidth="1"/>
    <col min="6" max="7" width="15.85546875" customWidth="1"/>
    <col min="8" max="8" width="41" customWidth="1"/>
    <col min="9" max="11" width="15.85546875" customWidth="1"/>
    <col min="12" max="12" width="41" customWidth="1"/>
    <col min="14" max="14" width="12.5703125" customWidth="1"/>
    <col min="15" max="15" width="10.5703125" bestFit="1" customWidth="1"/>
  </cols>
  <sheetData>
    <row r="1" spans="1:28" ht="15.75" x14ac:dyDescent="0.25">
      <c r="A1" s="76"/>
      <c r="B1" s="38"/>
      <c r="C1" s="38"/>
      <c r="D1" s="39"/>
      <c r="E1" s="38"/>
      <c r="F1" s="226"/>
      <c r="G1" s="226"/>
      <c r="H1" s="226"/>
      <c r="I1" s="226"/>
      <c r="J1" s="226"/>
      <c r="K1" s="226"/>
      <c r="L1" s="226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</row>
    <row r="2" spans="1:28" ht="15.75" x14ac:dyDescent="0.25">
      <c r="A2" s="100"/>
      <c r="B2" s="101"/>
      <c r="C2" s="101"/>
      <c r="D2" s="102"/>
      <c r="E2" s="101"/>
      <c r="F2" s="101"/>
      <c r="G2" s="101"/>
      <c r="H2" s="101"/>
      <c r="I2" s="101"/>
      <c r="J2" s="101"/>
      <c r="K2" s="101"/>
      <c r="L2" s="287" t="s">
        <v>438</v>
      </c>
      <c r="M2" s="38"/>
      <c r="N2" s="38"/>
      <c r="O2" s="38"/>
      <c r="P2" s="38"/>
    </row>
    <row r="3" spans="1:28" ht="15.75" x14ac:dyDescent="0.25">
      <c r="A3" s="100"/>
      <c r="B3" s="101"/>
      <c r="C3" s="101"/>
      <c r="D3" s="102"/>
      <c r="E3" s="101"/>
      <c r="F3" s="101"/>
      <c r="G3" s="101"/>
      <c r="H3" s="101"/>
      <c r="I3" s="101"/>
      <c r="J3" s="101"/>
      <c r="K3" s="101"/>
      <c r="L3" s="287" t="s">
        <v>439</v>
      </c>
      <c r="M3" s="38"/>
      <c r="N3" s="38"/>
      <c r="O3" s="38"/>
      <c r="P3" s="38"/>
    </row>
    <row r="4" spans="1:28" ht="15.75" x14ac:dyDescent="0.25">
      <c r="A4" s="100"/>
      <c r="B4" s="101"/>
      <c r="C4" s="101"/>
      <c r="D4" s="102"/>
      <c r="E4" s="101"/>
      <c r="F4" s="101"/>
      <c r="G4" s="101"/>
      <c r="H4" s="101"/>
      <c r="I4" s="101"/>
      <c r="J4" s="101"/>
      <c r="K4" s="101"/>
      <c r="L4" s="287" t="s">
        <v>436</v>
      </c>
      <c r="M4" s="38"/>
      <c r="N4" s="38"/>
      <c r="O4" s="38"/>
      <c r="P4" s="38"/>
    </row>
    <row r="5" spans="1:28" ht="15.75" x14ac:dyDescent="0.25">
      <c r="A5" s="100"/>
      <c r="B5" s="101"/>
      <c r="C5" s="101"/>
      <c r="D5" s="102"/>
      <c r="E5" s="101"/>
      <c r="F5" s="101"/>
      <c r="G5" s="101"/>
      <c r="H5" s="101"/>
      <c r="I5" s="101"/>
      <c r="J5" s="101"/>
      <c r="K5" s="101"/>
      <c r="L5" s="287" t="s">
        <v>437</v>
      </c>
      <c r="M5" s="38"/>
      <c r="N5" s="38"/>
      <c r="O5" s="38"/>
      <c r="P5" s="38"/>
    </row>
    <row r="6" spans="1:28" ht="15.75" x14ac:dyDescent="0.25">
      <c r="A6" s="100"/>
      <c r="B6" s="101"/>
      <c r="C6" s="101"/>
      <c r="D6" s="102"/>
      <c r="E6" s="101"/>
      <c r="F6" s="101"/>
      <c r="G6" s="101"/>
      <c r="H6" s="101"/>
      <c r="I6" s="101"/>
      <c r="J6" s="101"/>
      <c r="K6" s="101"/>
      <c r="L6" s="101"/>
      <c r="M6" s="38"/>
      <c r="N6" s="38"/>
      <c r="O6" s="38"/>
      <c r="P6" s="38"/>
    </row>
    <row r="7" spans="1:28" ht="15.75" x14ac:dyDescent="0.25">
      <c r="A7" s="100"/>
      <c r="B7" s="101"/>
      <c r="C7" s="101"/>
      <c r="D7" s="102"/>
      <c r="E7" s="101"/>
      <c r="F7" s="101"/>
      <c r="G7" s="101"/>
      <c r="H7" s="101"/>
      <c r="I7" s="101"/>
      <c r="J7" s="101"/>
      <c r="K7" s="101"/>
      <c r="L7" s="101"/>
      <c r="M7" s="38"/>
      <c r="N7" s="38"/>
      <c r="O7" s="38"/>
      <c r="P7" s="38"/>
    </row>
    <row r="8" spans="1:28" x14ac:dyDescent="0.25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38"/>
      <c r="N8" s="38"/>
      <c r="O8" s="38"/>
      <c r="P8" s="38"/>
    </row>
    <row r="9" spans="1:28" ht="18.75" x14ac:dyDescent="0.3">
      <c r="A9" s="93"/>
      <c r="B9" s="103"/>
      <c r="C9" s="103" t="s">
        <v>306</v>
      </c>
      <c r="D9" s="103"/>
      <c r="E9" s="103"/>
      <c r="F9" s="103"/>
      <c r="G9" s="93"/>
      <c r="H9" s="93"/>
      <c r="I9" s="93"/>
      <c r="J9" s="93"/>
      <c r="K9" s="93"/>
      <c r="L9" s="93"/>
      <c r="M9" s="38"/>
      <c r="N9" s="38"/>
      <c r="O9" s="38"/>
      <c r="P9" s="38"/>
    </row>
    <row r="10" spans="1:28" x14ac:dyDescent="0.2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8"/>
      <c r="N10" s="38"/>
      <c r="O10" s="38"/>
      <c r="P10" s="38"/>
    </row>
    <row r="11" spans="1:28" x14ac:dyDescent="0.25">
      <c r="M11" s="38"/>
      <c r="N11" s="38"/>
      <c r="O11" s="38"/>
      <c r="P11" s="38"/>
    </row>
    <row r="12" spans="1:28" ht="16.5" customHeight="1" x14ac:dyDescent="0.25">
      <c r="A12" s="227" t="s">
        <v>0</v>
      </c>
      <c r="B12" s="228" t="s">
        <v>25</v>
      </c>
      <c r="C12" s="228" t="s">
        <v>75</v>
      </c>
      <c r="D12" s="228" t="s">
        <v>1</v>
      </c>
      <c r="E12" s="228"/>
      <c r="F12" s="228"/>
      <c r="G12" s="228" t="s">
        <v>73</v>
      </c>
      <c r="H12" s="238" t="s">
        <v>362</v>
      </c>
      <c r="I12" s="239"/>
      <c r="J12" s="239"/>
      <c r="K12" s="240"/>
      <c r="L12" s="228" t="s">
        <v>74</v>
      </c>
      <c r="M12" s="38"/>
      <c r="N12" s="38"/>
      <c r="O12" s="38"/>
      <c r="P12" s="38"/>
    </row>
    <row r="13" spans="1:28" ht="28.5" customHeight="1" x14ac:dyDescent="0.25">
      <c r="A13" s="227"/>
      <c r="B13" s="228"/>
      <c r="C13" s="228"/>
      <c r="D13" s="9" t="s">
        <v>2</v>
      </c>
      <c r="E13" s="9" t="s">
        <v>307</v>
      </c>
      <c r="F13" s="9" t="s">
        <v>76</v>
      </c>
      <c r="G13" s="228"/>
      <c r="H13" s="99" t="s">
        <v>363</v>
      </c>
      <c r="I13" s="99" t="s">
        <v>364</v>
      </c>
      <c r="J13" s="99" t="s">
        <v>365</v>
      </c>
      <c r="K13" s="99" t="s">
        <v>366</v>
      </c>
      <c r="L13" s="228"/>
      <c r="M13" s="38"/>
      <c r="N13" s="38"/>
      <c r="O13" s="38"/>
      <c r="P13" s="38"/>
    </row>
    <row r="14" spans="1:28" ht="16.5" customHeight="1" x14ac:dyDescent="0.25">
      <c r="A14" s="72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9"/>
      <c r="I14" s="99"/>
      <c r="J14" s="99"/>
      <c r="K14" s="99"/>
      <c r="L14" s="9">
        <v>12</v>
      </c>
      <c r="M14" s="38"/>
      <c r="N14" s="38"/>
      <c r="O14" s="38"/>
      <c r="P14" s="38"/>
    </row>
    <row r="15" spans="1:28" ht="16.5" customHeight="1" x14ac:dyDescent="0.25">
      <c r="A15" s="234" t="s">
        <v>24</v>
      </c>
      <c r="B15" s="235"/>
      <c r="C15" s="220"/>
      <c r="D15" s="73" t="s">
        <v>4</v>
      </c>
      <c r="E15" s="74">
        <f>SUM(E16:E19)</f>
        <v>730599.55902000004</v>
      </c>
      <c r="F15" s="74">
        <f>SUM(F16:F19)</f>
        <v>359978.66237999994</v>
      </c>
      <c r="G15" s="37">
        <f t="shared" ref="G15:G19" si="0">F15/E15*100</f>
        <v>49.271678026039652</v>
      </c>
      <c r="H15" s="37"/>
      <c r="I15" s="37"/>
      <c r="J15" s="37"/>
      <c r="K15" s="37"/>
      <c r="L15" s="233"/>
      <c r="M15" s="38"/>
      <c r="N15" s="38"/>
      <c r="O15" s="38"/>
      <c r="P15" s="38"/>
    </row>
    <row r="16" spans="1:28" ht="16.5" customHeight="1" x14ac:dyDescent="0.25">
      <c r="A16" s="236"/>
      <c r="B16" s="237"/>
      <c r="C16" s="221"/>
      <c r="D16" s="73" t="s">
        <v>5</v>
      </c>
      <c r="E16" s="74">
        <f>E21+E269+E341+E387+E472+E504+E530+E536+E547+E623+E691+E702+E718+E776+E807</f>
        <v>242317.46060000002</v>
      </c>
      <c r="F16" s="74">
        <f>F21++F269++F341+F387+F472+F504+F530+F536+F547+F623+F691+F702+F718+F776+F807</f>
        <v>124811.43557999999</v>
      </c>
      <c r="G16" s="37">
        <f t="shared" si="0"/>
        <v>51.507404902211981</v>
      </c>
      <c r="H16" s="37"/>
      <c r="I16" s="37"/>
      <c r="J16" s="37"/>
      <c r="K16" s="37"/>
      <c r="L16" s="233"/>
      <c r="M16" s="38"/>
      <c r="N16" s="38"/>
      <c r="O16" s="38"/>
      <c r="P16" s="38"/>
    </row>
    <row r="17" spans="1:16" ht="16.5" customHeight="1" x14ac:dyDescent="0.25">
      <c r="A17" s="236"/>
      <c r="B17" s="237"/>
      <c r="C17" s="221"/>
      <c r="D17" s="73" t="s">
        <v>6</v>
      </c>
      <c r="E17" s="75">
        <f>E22+E270+E342+E388+E473+E505+E531+E537+E548+E624+E692+E703+E719+E777+E808</f>
        <v>474352.19842000003</v>
      </c>
      <c r="F17" s="75">
        <f>F22+F270++F342+F388+F473+F505+F531+F537+F548+F624+F692+F703+F719+F777+F808</f>
        <v>228211.22233999995</v>
      </c>
      <c r="G17" s="37">
        <f t="shared" si="0"/>
        <v>48.110080041821078</v>
      </c>
      <c r="H17" s="37"/>
      <c r="I17" s="37"/>
      <c r="J17" s="37"/>
      <c r="K17" s="37"/>
      <c r="L17" s="233"/>
      <c r="M17" s="38"/>
      <c r="N17" s="40"/>
      <c r="O17" s="40"/>
      <c r="P17" s="38"/>
    </row>
    <row r="18" spans="1:16" ht="16.5" customHeight="1" x14ac:dyDescent="0.25">
      <c r="A18" s="236"/>
      <c r="B18" s="237"/>
      <c r="C18" s="221"/>
      <c r="D18" s="73" t="s">
        <v>23</v>
      </c>
      <c r="E18" s="75">
        <f>E23+E271+E343+E389+E474+E506+E532+E538+E549+E625+E693+E704+E720+E778+E809</f>
        <v>634.4</v>
      </c>
      <c r="F18" s="75">
        <f>F23+F271+F343+F389+F474+F506+F532+F538+F549+F625+F693+F704+F720+F778+F809</f>
        <v>380.44</v>
      </c>
      <c r="G18" s="37">
        <f t="shared" si="0"/>
        <v>59.968474148802017</v>
      </c>
      <c r="H18" s="37"/>
      <c r="I18" s="37"/>
      <c r="J18" s="37"/>
      <c r="K18" s="37"/>
      <c r="L18" s="233"/>
      <c r="M18" s="38"/>
      <c r="N18" s="38"/>
      <c r="O18" s="38"/>
      <c r="P18" s="38"/>
    </row>
    <row r="19" spans="1:16" ht="16.5" customHeight="1" x14ac:dyDescent="0.25">
      <c r="A19" s="236"/>
      <c r="B19" s="237"/>
      <c r="C19" s="221"/>
      <c r="D19" s="73" t="s">
        <v>9</v>
      </c>
      <c r="E19" s="75">
        <f>E24++E272+E344+E390+E475+E507+E533+E539+E550+E626+E694+E705+E721+E779+E810</f>
        <v>13295.5</v>
      </c>
      <c r="F19" s="75">
        <f>F24+F272+F344+F390+F475+F507+F533+F539+F550+F626+F694+F705+F721+F779+F810</f>
        <v>6575.5644600000005</v>
      </c>
      <c r="G19" s="37">
        <f t="shared" si="0"/>
        <v>49.457067880109818</v>
      </c>
      <c r="H19" s="37"/>
      <c r="I19" s="37"/>
      <c r="J19" s="37"/>
      <c r="K19" s="37"/>
      <c r="L19" s="233"/>
      <c r="M19" s="38"/>
      <c r="N19" s="38"/>
      <c r="O19" s="38"/>
      <c r="P19" s="38"/>
    </row>
    <row r="20" spans="1:16" ht="16.5" customHeight="1" x14ac:dyDescent="0.25">
      <c r="A20" s="230" t="s">
        <v>288</v>
      </c>
      <c r="B20" s="232" t="s">
        <v>134</v>
      </c>
      <c r="C20" s="165"/>
      <c r="D20" s="7" t="s">
        <v>4</v>
      </c>
      <c r="E20" s="13">
        <f>E21+E22+E23+E24</f>
        <v>413384.57726000005</v>
      </c>
      <c r="F20" s="13">
        <f>SUM(F21:F24)</f>
        <v>202360.31657</v>
      </c>
      <c r="G20" s="32">
        <f t="shared" ref="G20:G27" si="1">F20/E20*100</f>
        <v>48.952072162751392</v>
      </c>
      <c r="H20" s="32"/>
      <c r="I20" s="32"/>
      <c r="J20" s="32"/>
      <c r="K20" s="32"/>
      <c r="L20" s="231" t="s">
        <v>67</v>
      </c>
      <c r="M20" s="38"/>
      <c r="N20" s="38"/>
      <c r="O20" s="38"/>
      <c r="P20" s="38"/>
    </row>
    <row r="21" spans="1:16" ht="16.5" customHeight="1" x14ac:dyDescent="0.25">
      <c r="A21" s="230"/>
      <c r="B21" s="232"/>
      <c r="C21" s="166"/>
      <c r="D21" s="7" t="s">
        <v>5</v>
      </c>
      <c r="E21" s="13">
        <f t="shared" ref="E21:F24" si="2">E26+E102+E183+E206+E242+E258</f>
        <v>163084.96726000003</v>
      </c>
      <c r="F21" s="13">
        <f>F26+F102+F183+F206+F242+F258</f>
        <v>85540.440499999997</v>
      </c>
      <c r="G21" s="32">
        <f t="shared" si="1"/>
        <v>52.45145640163522</v>
      </c>
      <c r="H21" s="32"/>
      <c r="I21" s="32"/>
      <c r="J21" s="32"/>
      <c r="K21" s="32"/>
      <c r="L21" s="231"/>
      <c r="M21" s="38"/>
      <c r="N21" s="40"/>
      <c r="O21" s="40"/>
      <c r="P21" s="38"/>
    </row>
    <row r="22" spans="1:16" ht="16.5" customHeight="1" x14ac:dyDescent="0.25">
      <c r="A22" s="230"/>
      <c r="B22" s="232"/>
      <c r="C22" s="166"/>
      <c r="D22" s="7" t="s">
        <v>6</v>
      </c>
      <c r="E22" s="13">
        <f t="shared" si="2"/>
        <v>237700.61000000002</v>
      </c>
      <c r="F22" s="13">
        <f t="shared" si="2"/>
        <v>110835.34860999999</v>
      </c>
      <c r="G22" s="32">
        <f t="shared" si="1"/>
        <v>46.628129650151081</v>
      </c>
      <c r="H22" s="32"/>
      <c r="I22" s="32"/>
      <c r="J22" s="32"/>
      <c r="K22" s="32"/>
      <c r="L22" s="231"/>
      <c r="M22" s="38"/>
      <c r="N22" s="38"/>
      <c r="O22" s="38"/>
      <c r="P22" s="38"/>
    </row>
    <row r="23" spans="1:16" ht="16.5" customHeight="1" x14ac:dyDescent="0.25">
      <c r="A23" s="230"/>
      <c r="B23" s="232"/>
      <c r="C23" s="166"/>
      <c r="D23" s="7" t="s">
        <v>23</v>
      </c>
      <c r="E23" s="13">
        <f t="shared" si="2"/>
        <v>0</v>
      </c>
      <c r="F23" s="13">
        <f t="shared" si="2"/>
        <v>0</v>
      </c>
      <c r="G23" s="32">
        <v>0</v>
      </c>
      <c r="H23" s="32"/>
      <c r="I23" s="32"/>
      <c r="J23" s="32"/>
      <c r="K23" s="32"/>
      <c r="L23" s="231"/>
      <c r="M23" s="38"/>
      <c r="N23" s="38"/>
      <c r="O23" s="38"/>
      <c r="P23" s="38"/>
    </row>
    <row r="24" spans="1:16" ht="16.5" customHeight="1" x14ac:dyDescent="0.25">
      <c r="A24" s="230"/>
      <c r="B24" s="232"/>
      <c r="C24" s="167"/>
      <c r="D24" s="14" t="s">
        <v>9</v>
      </c>
      <c r="E24" s="15">
        <f t="shared" si="2"/>
        <v>12599</v>
      </c>
      <c r="F24" s="15">
        <f t="shared" si="2"/>
        <v>5984.5274600000002</v>
      </c>
      <c r="G24" s="34">
        <f t="shared" si="1"/>
        <v>47.500019525359157</v>
      </c>
      <c r="H24" s="34"/>
      <c r="I24" s="34"/>
      <c r="J24" s="34"/>
      <c r="K24" s="34"/>
      <c r="L24" s="231"/>
      <c r="M24" s="38"/>
      <c r="N24" s="38"/>
      <c r="O24" s="38"/>
      <c r="P24" s="38"/>
    </row>
    <row r="25" spans="1:16" ht="16.5" customHeight="1" x14ac:dyDescent="0.25">
      <c r="A25" s="187" t="s">
        <v>3</v>
      </c>
      <c r="B25" s="209" t="s">
        <v>10</v>
      </c>
      <c r="C25" s="216"/>
      <c r="D25" s="51" t="s">
        <v>4</v>
      </c>
      <c r="E25" s="47">
        <f>E26+E27+E28+E29</f>
        <v>354647.23726000002</v>
      </c>
      <c r="F25" s="48">
        <f>SUM(F26:F29)</f>
        <v>181105.84836999999</v>
      </c>
      <c r="G25" s="52">
        <f t="shared" si="1"/>
        <v>51.06647658366704</v>
      </c>
      <c r="H25" s="52"/>
      <c r="I25" s="52"/>
      <c r="J25" s="52"/>
      <c r="K25" s="52"/>
      <c r="L25" s="229" t="s">
        <v>65</v>
      </c>
      <c r="M25" s="38"/>
      <c r="N25" s="38"/>
      <c r="O25" s="38"/>
      <c r="P25" s="38"/>
    </row>
    <row r="26" spans="1:16" ht="16.5" customHeight="1" x14ac:dyDescent="0.25">
      <c r="A26" s="187"/>
      <c r="B26" s="209"/>
      <c r="C26" s="216"/>
      <c r="D26" s="51" t="s">
        <v>5</v>
      </c>
      <c r="E26" s="48">
        <f>E32+E42+E57+E67+E82</f>
        <v>133598.73726000002</v>
      </c>
      <c r="F26" s="48">
        <f>F32+F42+F57+F67+F82</f>
        <v>72562.40466</v>
      </c>
      <c r="G26" s="52">
        <f t="shared" si="1"/>
        <v>54.313690494532437</v>
      </c>
      <c r="H26" s="52"/>
      <c r="I26" s="52"/>
      <c r="J26" s="52"/>
      <c r="K26" s="52"/>
      <c r="L26" s="229"/>
      <c r="M26" s="38"/>
      <c r="N26" s="38"/>
      <c r="O26" s="38"/>
      <c r="P26" s="38"/>
    </row>
    <row r="27" spans="1:16" ht="16.5" customHeight="1" x14ac:dyDescent="0.25">
      <c r="A27" s="187"/>
      <c r="B27" s="209"/>
      <c r="C27" s="216"/>
      <c r="D27" s="51" t="s">
        <v>6</v>
      </c>
      <c r="E27" s="48">
        <f>E33+E43+E58+E68+E83</f>
        <v>213349.5</v>
      </c>
      <c r="F27" s="48">
        <f>F33+F43+F58+F68+F83</f>
        <v>105161.40024999999</v>
      </c>
      <c r="G27" s="52">
        <f t="shared" si="1"/>
        <v>49.29067105852134</v>
      </c>
      <c r="H27" s="52"/>
      <c r="I27" s="52"/>
      <c r="J27" s="52"/>
      <c r="K27" s="52"/>
      <c r="L27" s="229"/>
      <c r="M27" s="38"/>
      <c r="N27" s="38"/>
      <c r="O27" s="38"/>
      <c r="P27" s="38"/>
    </row>
    <row r="28" spans="1:16" ht="16.5" customHeight="1" x14ac:dyDescent="0.25">
      <c r="A28" s="187"/>
      <c r="B28" s="209"/>
      <c r="C28" s="216"/>
      <c r="D28" s="51" t="s">
        <v>23</v>
      </c>
      <c r="E28" s="48">
        <f>E34+E44+E59+E69+E85</f>
        <v>0</v>
      </c>
      <c r="F28" s="48">
        <v>0</v>
      </c>
      <c r="G28" s="52">
        <v>0</v>
      </c>
      <c r="H28" s="52"/>
      <c r="I28" s="52"/>
      <c r="J28" s="52"/>
      <c r="K28" s="52"/>
      <c r="L28" s="229"/>
      <c r="M28" s="38"/>
      <c r="N28" s="38"/>
      <c r="O28" s="38"/>
      <c r="P28" s="38"/>
    </row>
    <row r="29" spans="1:16" ht="16.5" customHeight="1" x14ac:dyDescent="0.25">
      <c r="A29" s="187"/>
      <c r="B29" s="209"/>
      <c r="C29" s="216"/>
      <c r="D29" s="51" t="s">
        <v>9</v>
      </c>
      <c r="E29" s="48">
        <f>E35+E45+E60+E70+E84</f>
        <v>7699</v>
      </c>
      <c r="F29" s="47">
        <f>F35+F45+F60+F70+F84</f>
        <v>3382.0434600000003</v>
      </c>
      <c r="G29" s="52">
        <f>F29/E29*100</f>
        <v>43.928347317833492</v>
      </c>
      <c r="H29" s="52"/>
      <c r="I29" s="52"/>
      <c r="J29" s="52"/>
      <c r="K29" s="52"/>
      <c r="L29" s="229"/>
      <c r="M29" s="38"/>
      <c r="N29" s="38"/>
      <c r="O29" s="38"/>
      <c r="P29" s="38"/>
    </row>
    <row r="30" spans="1:16" ht="16.5" customHeight="1" x14ac:dyDescent="0.25">
      <c r="A30" s="188" t="s">
        <v>77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38"/>
      <c r="N30" s="38"/>
      <c r="O30" s="38"/>
      <c r="P30" s="38"/>
    </row>
    <row r="31" spans="1:16" ht="16.5" customHeight="1" x14ac:dyDescent="0.25">
      <c r="A31" s="179" t="s">
        <v>80</v>
      </c>
      <c r="B31" s="218" t="s">
        <v>79</v>
      </c>
      <c r="C31" s="156"/>
      <c r="D31" s="49" t="s">
        <v>4</v>
      </c>
      <c r="E31" s="42">
        <f>SUM(E32:E35)</f>
        <v>148101.71000000002</v>
      </c>
      <c r="F31" s="42">
        <f>SUM(F32:F35)</f>
        <v>74008.734200000006</v>
      </c>
      <c r="G31" s="43">
        <f>F31/E31*100</f>
        <v>49.971559545126112</v>
      </c>
      <c r="H31" s="43"/>
      <c r="I31" s="43"/>
      <c r="J31" s="43"/>
      <c r="K31" s="43"/>
      <c r="L31" s="198" t="s">
        <v>64</v>
      </c>
      <c r="M31" s="38"/>
      <c r="N31" s="38"/>
      <c r="O31" s="38"/>
      <c r="P31" s="38"/>
    </row>
    <row r="32" spans="1:16" ht="16.5" customHeight="1" x14ac:dyDescent="0.25">
      <c r="A32" s="179"/>
      <c r="B32" s="218"/>
      <c r="C32" s="157"/>
      <c r="D32" s="10" t="s">
        <v>5</v>
      </c>
      <c r="E32" s="23">
        <f>E37</f>
        <v>68691.91</v>
      </c>
      <c r="F32" s="31">
        <f t="shared" ref="E32:F35" si="3">F37</f>
        <v>38193.484320000003</v>
      </c>
      <c r="G32" s="31">
        <f>F32/E32*100</f>
        <v>55.601138940524443</v>
      </c>
      <c r="H32" s="31"/>
      <c r="I32" s="31"/>
      <c r="J32" s="31"/>
      <c r="K32" s="31"/>
      <c r="L32" s="198"/>
      <c r="M32" s="38"/>
      <c r="N32" s="38"/>
      <c r="O32" s="38"/>
      <c r="P32" s="38"/>
    </row>
    <row r="33" spans="1:16" ht="16.5" customHeight="1" x14ac:dyDescent="0.25">
      <c r="A33" s="179"/>
      <c r="B33" s="218"/>
      <c r="C33" s="157"/>
      <c r="D33" s="10" t="s">
        <v>6</v>
      </c>
      <c r="E33" s="23">
        <f t="shared" si="3"/>
        <v>71930.8</v>
      </c>
      <c r="F33" s="31">
        <f t="shared" si="3"/>
        <v>32452.305420000001</v>
      </c>
      <c r="G33" s="31">
        <f>F33/E33*100</f>
        <v>45.116007913160985</v>
      </c>
      <c r="H33" s="31"/>
      <c r="I33" s="31"/>
      <c r="J33" s="31"/>
      <c r="K33" s="31"/>
      <c r="L33" s="198"/>
      <c r="M33" s="38"/>
      <c r="N33" s="40"/>
      <c r="O33" s="41"/>
      <c r="P33" s="38"/>
    </row>
    <row r="34" spans="1:16" ht="16.5" customHeight="1" x14ac:dyDescent="0.25">
      <c r="A34" s="179"/>
      <c r="B34" s="218"/>
      <c r="C34" s="157"/>
      <c r="D34" s="10" t="s">
        <v>23</v>
      </c>
      <c r="E34" s="23">
        <f t="shared" si="3"/>
        <v>0</v>
      </c>
      <c r="F34" s="23">
        <f t="shared" si="3"/>
        <v>0</v>
      </c>
      <c r="G34" s="31">
        <v>0</v>
      </c>
      <c r="H34" s="31"/>
      <c r="I34" s="31"/>
      <c r="J34" s="31"/>
      <c r="K34" s="31"/>
      <c r="L34" s="198"/>
      <c r="M34" s="38"/>
      <c r="N34" s="38"/>
      <c r="O34" s="38"/>
      <c r="P34" s="38"/>
    </row>
    <row r="35" spans="1:16" ht="14.25" customHeight="1" x14ac:dyDescent="0.25">
      <c r="A35" s="179"/>
      <c r="B35" s="218"/>
      <c r="C35" s="158"/>
      <c r="D35" s="10" t="s">
        <v>9</v>
      </c>
      <c r="E35" s="23">
        <f t="shared" si="3"/>
        <v>7479</v>
      </c>
      <c r="F35" s="31">
        <f t="shared" si="3"/>
        <v>3362.9444600000002</v>
      </c>
      <c r="G35" s="31">
        <f>F35/E35*100</f>
        <v>44.965161920042789</v>
      </c>
      <c r="H35" s="31"/>
      <c r="I35" s="31"/>
      <c r="J35" s="31"/>
      <c r="K35" s="31"/>
      <c r="L35" s="198"/>
      <c r="M35" s="38"/>
      <c r="N35" s="38"/>
      <c r="O35" s="38"/>
      <c r="P35" s="38"/>
    </row>
    <row r="36" spans="1:16" ht="27.75" customHeight="1" x14ac:dyDescent="0.25">
      <c r="A36" s="207" t="s">
        <v>78</v>
      </c>
      <c r="B36" s="245" t="s">
        <v>278</v>
      </c>
      <c r="C36" s="210"/>
      <c r="D36" s="54" t="s">
        <v>4</v>
      </c>
      <c r="E36" s="44">
        <f>SUM(E37:E40)</f>
        <v>148101.71000000002</v>
      </c>
      <c r="F36" s="44">
        <f>F37+F38+F39+F40</f>
        <v>74008.734200000006</v>
      </c>
      <c r="G36" s="46">
        <f>F36/E36*100</f>
        <v>49.971559545126112</v>
      </c>
      <c r="H36" s="131" t="s">
        <v>393</v>
      </c>
      <c r="I36" s="132">
        <v>7</v>
      </c>
      <c r="J36" s="132">
        <v>7</v>
      </c>
      <c r="K36" s="36">
        <f>J36/I36*100</f>
        <v>100</v>
      </c>
      <c r="L36" s="197" t="s">
        <v>64</v>
      </c>
      <c r="M36" s="38"/>
      <c r="N36" s="38"/>
      <c r="O36" s="38"/>
      <c r="P36" s="38"/>
    </row>
    <row r="37" spans="1:16" ht="33.75" customHeight="1" x14ac:dyDescent="0.25">
      <c r="A37" s="207"/>
      <c r="B37" s="245"/>
      <c r="C37" s="210"/>
      <c r="D37" s="3" t="s">
        <v>5</v>
      </c>
      <c r="E37" s="6">
        <v>68691.91</v>
      </c>
      <c r="F37" s="5">
        <v>38193.484320000003</v>
      </c>
      <c r="G37" s="36">
        <f>F37/E37*100</f>
        <v>55.601138940524443</v>
      </c>
      <c r="H37" s="131" t="s">
        <v>392</v>
      </c>
      <c r="I37" s="132">
        <v>670</v>
      </c>
      <c r="J37" s="132">
        <v>666</v>
      </c>
      <c r="K37" s="36">
        <f>J37/I37*100</f>
        <v>99.402985074626869</v>
      </c>
      <c r="L37" s="197"/>
      <c r="M37" s="38"/>
      <c r="N37" s="38"/>
      <c r="O37" s="38"/>
      <c r="P37" s="38"/>
    </row>
    <row r="38" spans="1:16" ht="16.5" customHeight="1" x14ac:dyDescent="0.25">
      <c r="A38" s="207"/>
      <c r="B38" s="245"/>
      <c r="C38" s="210"/>
      <c r="D38" s="3" t="s">
        <v>6</v>
      </c>
      <c r="E38" s="6">
        <v>71930.8</v>
      </c>
      <c r="F38" s="5">
        <v>32452.305420000001</v>
      </c>
      <c r="G38" s="36">
        <f>F38/E38*100</f>
        <v>45.116007913160985</v>
      </c>
      <c r="H38" s="36"/>
      <c r="I38" s="36"/>
      <c r="J38" s="36"/>
      <c r="K38" s="36"/>
      <c r="L38" s="197"/>
      <c r="M38" s="38"/>
      <c r="N38" s="38"/>
      <c r="O38" s="38"/>
      <c r="P38" s="38"/>
    </row>
    <row r="39" spans="1:16" ht="16.5" customHeight="1" x14ac:dyDescent="0.25">
      <c r="A39" s="207"/>
      <c r="B39" s="245"/>
      <c r="C39" s="210"/>
      <c r="D39" s="3" t="s">
        <v>23</v>
      </c>
      <c r="E39" s="6">
        <v>0</v>
      </c>
      <c r="F39" s="5">
        <v>0</v>
      </c>
      <c r="G39" s="36">
        <v>0</v>
      </c>
      <c r="H39" s="36"/>
      <c r="I39" s="36"/>
      <c r="J39" s="36"/>
      <c r="K39" s="36"/>
      <c r="L39" s="197"/>
      <c r="M39" s="38"/>
      <c r="N39" s="38"/>
      <c r="O39" s="38"/>
      <c r="P39" s="38"/>
    </row>
    <row r="40" spans="1:16" ht="16.5" customHeight="1" x14ac:dyDescent="0.25">
      <c r="A40" s="207"/>
      <c r="B40" s="245"/>
      <c r="C40" s="210"/>
      <c r="D40" s="3" t="s">
        <v>9</v>
      </c>
      <c r="E40" s="6">
        <v>7479</v>
      </c>
      <c r="F40" s="5">
        <v>3362.9444600000002</v>
      </c>
      <c r="G40" s="36">
        <f>F40/E40*100</f>
        <v>44.965161920042789</v>
      </c>
      <c r="H40" s="36"/>
      <c r="I40" s="36"/>
      <c r="J40" s="36"/>
      <c r="K40" s="36"/>
      <c r="L40" s="197"/>
      <c r="M40" s="38"/>
      <c r="N40" s="38"/>
      <c r="O40" s="38"/>
      <c r="P40" s="38"/>
    </row>
    <row r="41" spans="1:16" ht="16.5" customHeight="1" x14ac:dyDescent="0.25">
      <c r="A41" s="179" t="s">
        <v>81</v>
      </c>
      <c r="B41" s="218" t="s">
        <v>82</v>
      </c>
      <c r="C41" s="156"/>
      <c r="D41" s="49" t="s">
        <v>4</v>
      </c>
      <c r="E41" s="59">
        <f>E42+E43+E44+E45</f>
        <v>148502.04999999999</v>
      </c>
      <c r="F41" s="42">
        <f>SUM(F42:F45)</f>
        <v>77590.819000000003</v>
      </c>
      <c r="G41" s="43">
        <f>F41/E41*100</f>
        <v>52.248988481977186</v>
      </c>
      <c r="H41" s="43"/>
      <c r="I41" s="43"/>
      <c r="J41" s="43"/>
      <c r="K41" s="43"/>
      <c r="L41" s="198" t="s">
        <v>84</v>
      </c>
      <c r="M41" s="38"/>
      <c r="N41" s="38"/>
      <c r="O41" s="38"/>
      <c r="P41" s="38"/>
    </row>
    <row r="42" spans="1:16" ht="16.5" customHeight="1" x14ac:dyDescent="0.25">
      <c r="A42" s="179"/>
      <c r="B42" s="218"/>
      <c r="C42" s="157"/>
      <c r="D42" s="10" t="s">
        <v>5</v>
      </c>
      <c r="E42" s="23">
        <f>E47+E52</f>
        <v>34517.85</v>
      </c>
      <c r="F42" s="31">
        <f>F47+F52</f>
        <v>16249.53001</v>
      </c>
      <c r="G42" s="31">
        <f>F42/E42*100</f>
        <v>47.075730411946289</v>
      </c>
      <c r="H42" s="31"/>
      <c r="I42" s="31"/>
      <c r="J42" s="31"/>
      <c r="K42" s="31"/>
      <c r="L42" s="198"/>
      <c r="M42" s="38"/>
      <c r="N42" s="38"/>
      <c r="O42" s="38"/>
      <c r="P42" s="38"/>
    </row>
    <row r="43" spans="1:16" ht="16.5" customHeight="1" x14ac:dyDescent="0.25">
      <c r="A43" s="179"/>
      <c r="B43" s="218"/>
      <c r="C43" s="157"/>
      <c r="D43" s="10" t="s">
        <v>6</v>
      </c>
      <c r="E43" s="23">
        <f>E48+E53</f>
        <v>113764.2</v>
      </c>
      <c r="F43" s="23">
        <f>F48+F53</f>
        <v>61322.189989999999</v>
      </c>
      <c r="G43" s="31">
        <f>F43/E43*100</f>
        <v>53.902888597643198</v>
      </c>
      <c r="H43" s="31"/>
      <c r="I43" s="31"/>
      <c r="J43" s="31"/>
      <c r="K43" s="31"/>
      <c r="L43" s="198"/>
      <c r="M43" s="38"/>
      <c r="N43" s="38"/>
      <c r="O43" s="38"/>
      <c r="P43" s="38"/>
    </row>
    <row r="44" spans="1:16" ht="16.5" customHeight="1" x14ac:dyDescent="0.25">
      <c r="A44" s="179"/>
      <c r="B44" s="218"/>
      <c r="C44" s="157"/>
      <c r="D44" s="10" t="s">
        <v>23</v>
      </c>
      <c r="E44" s="23">
        <v>0</v>
      </c>
      <c r="F44" s="23">
        <v>0</v>
      </c>
      <c r="G44" s="31">
        <v>0</v>
      </c>
      <c r="H44" s="31"/>
      <c r="I44" s="31"/>
      <c r="J44" s="31"/>
      <c r="K44" s="31"/>
      <c r="L44" s="198"/>
      <c r="M44" s="38"/>
      <c r="N44" s="38"/>
      <c r="O44" s="38"/>
      <c r="P44" s="38"/>
    </row>
    <row r="45" spans="1:16" ht="16.5" customHeight="1" x14ac:dyDescent="0.25">
      <c r="A45" s="179"/>
      <c r="B45" s="218"/>
      <c r="C45" s="158"/>
      <c r="D45" s="10" t="s">
        <v>9</v>
      </c>
      <c r="E45" s="23">
        <f>E50+E55</f>
        <v>220</v>
      </c>
      <c r="F45" s="31">
        <f>F50+F55</f>
        <v>19.099</v>
      </c>
      <c r="G45" s="31">
        <f>F45/E45*100</f>
        <v>8.6813636363636366</v>
      </c>
      <c r="H45" s="31"/>
      <c r="I45" s="31"/>
      <c r="J45" s="31"/>
      <c r="K45" s="31"/>
      <c r="L45" s="198"/>
      <c r="M45" s="38"/>
      <c r="N45" s="38"/>
      <c r="O45" s="38"/>
      <c r="P45" s="38"/>
    </row>
    <row r="46" spans="1:16" ht="21" customHeight="1" x14ac:dyDescent="0.25">
      <c r="A46" s="207" t="s">
        <v>28</v>
      </c>
      <c r="B46" s="173" t="s">
        <v>83</v>
      </c>
      <c r="C46" s="173"/>
      <c r="D46" s="54" t="s">
        <v>4</v>
      </c>
      <c r="E46" s="44">
        <f>E47+E48+E49+E50</f>
        <v>144462.04999999999</v>
      </c>
      <c r="F46" s="44">
        <f>F47+F48+F49+F50</f>
        <v>74572.419000000009</v>
      </c>
      <c r="G46" s="45">
        <f>F46/E46*100</f>
        <v>51.620767530296028</v>
      </c>
      <c r="H46" s="133" t="s">
        <v>394</v>
      </c>
      <c r="I46" s="134">
        <v>3</v>
      </c>
      <c r="J46" s="134">
        <v>3</v>
      </c>
      <c r="K46" s="5">
        <f>J46/I46*100</f>
        <v>100</v>
      </c>
      <c r="L46" s="176" t="s">
        <v>84</v>
      </c>
      <c r="M46" s="38"/>
      <c r="N46" s="38"/>
      <c r="O46" s="38"/>
      <c r="P46" s="38"/>
    </row>
    <row r="47" spans="1:16" ht="27" customHeight="1" x14ac:dyDescent="0.25">
      <c r="A47" s="207"/>
      <c r="B47" s="174"/>
      <c r="C47" s="174"/>
      <c r="D47" s="3" t="s">
        <v>5</v>
      </c>
      <c r="E47" s="6">
        <v>34315.85</v>
      </c>
      <c r="F47" s="5">
        <v>16098.61</v>
      </c>
      <c r="G47" s="5">
        <f>F47/E47*100</f>
        <v>46.913044555212828</v>
      </c>
      <c r="H47" s="133" t="s">
        <v>395</v>
      </c>
      <c r="I47" s="134">
        <v>1065</v>
      </c>
      <c r="J47" s="134">
        <v>1078</v>
      </c>
      <c r="K47" s="5">
        <f>J47/I47*100</f>
        <v>101.2206572769953</v>
      </c>
      <c r="L47" s="177"/>
      <c r="M47" s="38"/>
      <c r="N47" s="38"/>
      <c r="O47" s="38"/>
      <c r="P47" s="38"/>
    </row>
    <row r="48" spans="1:16" ht="16.5" customHeight="1" x14ac:dyDescent="0.25">
      <c r="A48" s="207"/>
      <c r="B48" s="174"/>
      <c r="C48" s="174"/>
      <c r="D48" s="3" t="s">
        <v>6</v>
      </c>
      <c r="E48" s="6">
        <v>109926.2</v>
      </c>
      <c r="F48" s="5">
        <v>58454.71</v>
      </c>
      <c r="G48" s="5">
        <f>F48/E48*100</f>
        <v>53.17632193235098</v>
      </c>
      <c r="H48" s="5"/>
      <c r="I48" s="5"/>
      <c r="J48" s="5"/>
      <c r="K48" s="5"/>
      <c r="L48" s="177"/>
      <c r="M48" s="38"/>
      <c r="N48" s="38"/>
      <c r="O48" s="38"/>
      <c r="P48" s="38"/>
    </row>
    <row r="49" spans="1:16" ht="16.5" customHeight="1" x14ac:dyDescent="0.25">
      <c r="A49" s="207"/>
      <c r="B49" s="174"/>
      <c r="C49" s="174"/>
      <c r="D49" s="3" t="s">
        <v>23</v>
      </c>
      <c r="E49" s="6">
        <v>0</v>
      </c>
      <c r="F49" s="5">
        <v>0</v>
      </c>
      <c r="G49" s="5">
        <v>0</v>
      </c>
      <c r="H49" s="5"/>
      <c r="I49" s="5"/>
      <c r="J49" s="5"/>
      <c r="K49" s="5"/>
      <c r="L49" s="177"/>
      <c r="M49" s="38"/>
      <c r="N49" s="38"/>
      <c r="O49" s="38"/>
      <c r="P49" s="38"/>
    </row>
    <row r="50" spans="1:16" ht="16.5" customHeight="1" x14ac:dyDescent="0.25">
      <c r="A50" s="207"/>
      <c r="B50" s="175"/>
      <c r="C50" s="175"/>
      <c r="D50" s="3" t="s">
        <v>9</v>
      </c>
      <c r="E50" s="6">
        <v>220</v>
      </c>
      <c r="F50" s="5">
        <v>19.099</v>
      </c>
      <c r="G50" s="5">
        <f>F50/E50*100</f>
        <v>8.6813636363636366</v>
      </c>
      <c r="H50" s="5"/>
      <c r="I50" s="5"/>
      <c r="J50" s="5"/>
      <c r="K50" s="5"/>
      <c r="L50" s="178"/>
      <c r="M50" s="38"/>
      <c r="N50" s="38"/>
      <c r="O50" s="38"/>
      <c r="P50" s="38"/>
    </row>
    <row r="51" spans="1:16" ht="21.75" customHeight="1" x14ac:dyDescent="0.25">
      <c r="A51" s="207" t="s">
        <v>29</v>
      </c>
      <c r="B51" s="210" t="s">
        <v>85</v>
      </c>
      <c r="C51" s="210"/>
      <c r="D51" s="54" t="s">
        <v>4</v>
      </c>
      <c r="E51" s="44">
        <f>E52+E53+E54+E55</f>
        <v>4040</v>
      </c>
      <c r="F51" s="45">
        <f>SUM(F52:F55)</f>
        <v>3018.3999999999996</v>
      </c>
      <c r="G51" s="45">
        <f>F51/E51*100</f>
        <v>74.712871287128706</v>
      </c>
      <c r="H51" s="133" t="s">
        <v>396</v>
      </c>
      <c r="I51" s="5">
        <v>0.05</v>
      </c>
      <c r="J51" s="5">
        <v>0.04</v>
      </c>
      <c r="K51" s="5">
        <f>J51/I51*100</f>
        <v>80</v>
      </c>
      <c r="L51" s="197" t="s">
        <v>86</v>
      </c>
      <c r="M51" s="38"/>
      <c r="N51" s="38"/>
      <c r="O51" s="38"/>
      <c r="P51" s="38"/>
    </row>
    <row r="52" spans="1:16" ht="16.5" customHeight="1" x14ac:dyDescent="0.25">
      <c r="A52" s="207"/>
      <c r="B52" s="210"/>
      <c r="C52" s="210"/>
      <c r="D52" s="3" t="s">
        <v>5</v>
      </c>
      <c r="E52" s="6">
        <v>202</v>
      </c>
      <c r="F52" s="5">
        <v>150.92000999999999</v>
      </c>
      <c r="G52" s="5">
        <f>F52/E52*100</f>
        <v>74.71287623762376</v>
      </c>
      <c r="H52" s="5"/>
      <c r="I52" s="5"/>
      <c r="J52" s="5"/>
      <c r="K52" s="5"/>
      <c r="L52" s="197"/>
      <c r="M52" s="38"/>
      <c r="N52" s="38"/>
      <c r="O52" s="38"/>
      <c r="P52" s="38"/>
    </row>
    <row r="53" spans="1:16" ht="16.5" customHeight="1" x14ac:dyDescent="0.25">
      <c r="A53" s="207"/>
      <c r="B53" s="210"/>
      <c r="C53" s="210"/>
      <c r="D53" s="3" t="s">
        <v>6</v>
      </c>
      <c r="E53" s="6">
        <v>3838</v>
      </c>
      <c r="F53" s="5">
        <v>2867.4799899999998</v>
      </c>
      <c r="G53" s="5">
        <f>F53/E53*100</f>
        <v>74.712871026576337</v>
      </c>
      <c r="H53" s="5"/>
      <c r="I53" s="5"/>
      <c r="J53" s="5"/>
      <c r="K53" s="5"/>
      <c r="L53" s="197"/>
      <c r="M53" s="38"/>
      <c r="N53" s="38"/>
      <c r="O53" s="38"/>
      <c r="P53" s="38"/>
    </row>
    <row r="54" spans="1:16" ht="16.5" customHeight="1" x14ac:dyDescent="0.25">
      <c r="A54" s="207"/>
      <c r="B54" s="210"/>
      <c r="C54" s="210"/>
      <c r="D54" s="3" t="s">
        <v>23</v>
      </c>
      <c r="E54" s="6">
        <v>0</v>
      </c>
      <c r="F54" s="5">
        <v>0</v>
      </c>
      <c r="G54" s="5">
        <v>0</v>
      </c>
      <c r="H54" s="5"/>
      <c r="I54" s="5"/>
      <c r="J54" s="5"/>
      <c r="K54" s="5"/>
      <c r="L54" s="197"/>
      <c r="M54" s="38"/>
      <c r="N54" s="38"/>
      <c r="O54" s="38"/>
      <c r="P54" s="38"/>
    </row>
    <row r="55" spans="1:16" ht="16.5" customHeight="1" x14ac:dyDescent="0.25">
      <c r="A55" s="207"/>
      <c r="B55" s="210"/>
      <c r="C55" s="210"/>
      <c r="D55" s="3" t="s">
        <v>9</v>
      </c>
      <c r="E55" s="6">
        <v>0</v>
      </c>
      <c r="F55" s="5">
        <v>0</v>
      </c>
      <c r="G55" s="5">
        <v>0</v>
      </c>
      <c r="H55" s="5"/>
      <c r="I55" s="5"/>
      <c r="J55" s="5"/>
      <c r="K55" s="5"/>
      <c r="L55" s="197"/>
      <c r="M55" s="38"/>
      <c r="N55" s="38"/>
      <c r="O55" s="38"/>
      <c r="P55" s="38"/>
    </row>
    <row r="56" spans="1:16" ht="16.5" customHeight="1" x14ac:dyDescent="0.25">
      <c r="A56" s="179" t="s">
        <v>30</v>
      </c>
      <c r="B56" s="171" t="s">
        <v>87</v>
      </c>
      <c r="C56" s="171"/>
      <c r="D56" s="49" t="s">
        <v>4</v>
      </c>
      <c r="E56" s="42">
        <f>E57+E58+E59+E60</f>
        <v>51144.077259999998</v>
      </c>
      <c r="F56" s="43">
        <f>SUM(F57:F60)</f>
        <v>27559.54148</v>
      </c>
      <c r="G56" s="43">
        <f>F56/E56*100</f>
        <v>53.886086046476457</v>
      </c>
      <c r="H56" s="43"/>
      <c r="I56" s="43"/>
      <c r="J56" s="43"/>
      <c r="K56" s="43"/>
      <c r="L56" s="198" t="s">
        <v>88</v>
      </c>
      <c r="M56" s="38"/>
      <c r="N56" s="38"/>
      <c r="O56" s="38"/>
      <c r="P56" s="38"/>
    </row>
    <row r="57" spans="1:16" ht="16.5" customHeight="1" x14ac:dyDescent="0.25">
      <c r="A57" s="179"/>
      <c r="B57" s="171"/>
      <c r="C57" s="171"/>
      <c r="D57" s="10" t="s">
        <v>5</v>
      </c>
      <c r="E57" s="23">
        <f>E62</f>
        <v>26738.97726</v>
      </c>
      <c r="F57" s="31">
        <f>F62</f>
        <v>17524.092089999998</v>
      </c>
      <c r="G57" s="31">
        <f>F57/E57*100</f>
        <v>65.537630402248226</v>
      </c>
      <c r="H57" s="31"/>
      <c r="I57" s="31"/>
      <c r="J57" s="31"/>
      <c r="K57" s="31"/>
      <c r="L57" s="198"/>
      <c r="M57" s="38"/>
      <c r="N57" s="38"/>
      <c r="O57" s="38"/>
      <c r="P57" s="38"/>
    </row>
    <row r="58" spans="1:16" ht="16.5" customHeight="1" x14ac:dyDescent="0.25">
      <c r="A58" s="179"/>
      <c r="B58" s="171"/>
      <c r="C58" s="171"/>
      <c r="D58" s="10" t="s">
        <v>6</v>
      </c>
      <c r="E58" s="23">
        <f>E63</f>
        <v>24405.1</v>
      </c>
      <c r="F58" s="31">
        <f>F63</f>
        <v>10035.44939</v>
      </c>
      <c r="G58" s="31">
        <f>F58/E58*100</f>
        <v>41.120296126629277</v>
      </c>
      <c r="H58" s="31"/>
      <c r="I58" s="31"/>
      <c r="J58" s="31"/>
      <c r="K58" s="31"/>
      <c r="L58" s="198"/>
      <c r="M58" s="38"/>
      <c r="N58" s="38"/>
      <c r="O58" s="38"/>
      <c r="P58" s="38"/>
    </row>
    <row r="59" spans="1:16" ht="16.5" customHeight="1" x14ac:dyDescent="0.25">
      <c r="A59" s="179"/>
      <c r="B59" s="171"/>
      <c r="C59" s="171"/>
      <c r="D59" s="10" t="s">
        <v>23</v>
      </c>
      <c r="E59" s="23">
        <v>0</v>
      </c>
      <c r="F59" s="31">
        <v>0</v>
      </c>
      <c r="G59" s="31">
        <v>0</v>
      </c>
      <c r="H59" s="31"/>
      <c r="I59" s="31"/>
      <c r="J59" s="31"/>
      <c r="K59" s="31"/>
      <c r="L59" s="198"/>
      <c r="M59" s="38"/>
      <c r="N59" s="38"/>
      <c r="O59" s="38"/>
      <c r="P59" s="38"/>
    </row>
    <row r="60" spans="1:16" ht="16.5" customHeight="1" x14ac:dyDescent="0.25">
      <c r="A60" s="179"/>
      <c r="B60" s="171"/>
      <c r="C60" s="171"/>
      <c r="D60" s="10" t="s">
        <v>9</v>
      </c>
      <c r="E60" s="23">
        <v>0</v>
      </c>
      <c r="F60" s="31">
        <v>0</v>
      </c>
      <c r="G60" s="31">
        <v>0</v>
      </c>
      <c r="H60" s="31"/>
      <c r="I60" s="31"/>
      <c r="J60" s="31"/>
      <c r="K60" s="31"/>
      <c r="L60" s="198"/>
      <c r="M60" s="38"/>
      <c r="N60" s="38"/>
      <c r="O60" s="38"/>
      <c r="P60" s="38"/>
    </row>
    <row r="61" spans="1:16" ht="29.25" customHeight="1" x14ac:dyDescent="0.25">
      <c r="A61" s="207" t="s">
        <v>31</v>
      </c>
      <c r="B61" s="210" t="s">
        <v>89</v>
      </c>
      <c r="C61" s="210"/>
      <c r="D61" s="54" t="s">
        <v>4</v>
      </c>
      <c r="E61" s="44">
        <f>E62+E63+E64+E65</f>
        <v>51144.077259999998</v>
      </c>
      <c r="F61" s="45">
        <f>F62+F63+F64+F65</f>
        <v>27559.54148</v>
      </c>
      <c r="G61" s="45">
        <f>F61/E61*100</f>
        <v>53.886086046476457</v>
      </c>
      <c r="H61" s="133" t="s">
        <v>397</v>
      </c>
      <c r="I61" s="134">
        <v>2</v>
      </c>
      <c r="J61" s="134">
        <v>2</v>
      </c>
      <c r="K61" s="5">
        <f>J61/I61*100</f>
        <v>100</v>
      </c>
      <c r="L61" s="197" t="s">
        <v>88</v>
      </c>
      <c r="M61" s="38"/>
      <c r="N61" s="38"/>
      <c r="O61" s="38"/>
      <c r="P61" s="38"/>
    </row>
    <row r="62" spans="1:16" ht="57" customHeight="1" x14ac:dyDescent="0.25">
      <c r="A62" s="207"/>
      <c r="B62" s="210"/>
      <c r="C62" s="210"/>
      <c r="D62" s="3" t="s">
        <v>5</v>
      </c>
      <c r="E62" s="6">
        <v>26738.97726</v>
      </c>
      <c r="F62" s="5">
        <v>17524.092089999998</v>
      </c>
      <c r="G62" s="5">
        <f>F62/E62*100</f>
        <v>65.537630402248226</v>
      </c>
      <c r="H62" s="133" t="s">
        <v>398</v>
      </c>
      <c r="I62" s="5">
        <v>82</v>
      </c>
      <c r="J62" s="5">
        <v>82</v>
      </c>
      <c r="K62" s="5">
        <f>J62/I62*100</f>
        <v>100</v>
      </c>
      <c r="L62" s="197"/>
      <c r="M62" s="38"/>
      <c r="N62" s="38"/>
      <c r="O62" s="38"/>
      <c r="P62" s="38"/>
    </row>
    <row r="63" spans="1:16" ht="16.5" customHeight="1" x14ac:dyDescent="0.25">
      <c r="A63" s="207"/>
      <c r="B63" s="210"/>
      <c r="C63" s="210"/>
      <c r="D63" s="3" t="s">
        <v>6</v>
      </c>
      <c r="E63" s="6">
        <v>24405.1</v>
      </c>
      <c r="F63" s="5">
        <v>10035.44939</v>
      </c>
      <c r="G63" s="5">
        <f>F63/E63*100</f>
        <v>41.120296126629277</v>
      </c>
      <c r="H63" s="5"/>
      <c r="I63" s="5"/>
      <c r="J63" s="5"/>
      <c r="K63" s="5"/>
      <c r="L63" s="197"/>
      <c r="M63" s="38"/>
      <c r="N63" s="38"/>
      <c r="O63" s="38"/>
      <c r="P63" s="38"/>
    </row>
    <row r="64" spans="1:16" ht="16.5" customHeight="1" x14ac:dyDescent="0.25">
      <c r="A64" s="207"/>
      <c r="B64" s="210"/>
      <c r="C64" s="210"/>
      <c r="D64" s="3" t="s">
        <v>9</v>
      </c>
      <c r="E64" s="6">
        <v>0</v>
      </c>
      <c r="F64" s="5">
        <v>0</v>
      </c>
      <c r="G64" s="5">
        <v>0</v>
      </c>
      <c r="H64" s="5"/>
      <c r="I64" s="5"/>
      <c r="J64" s="5"/>
      <c r="K64" s="5"/>
      <c r="L64" s="197"/>
      <c r="M64" s="38"/>
      <c r="N64" s="38"/>
      <c r="O64" s="38"/>
      <c r="P64" s="38"/>
    </row>
    <row r="65" spans="1:16" ht="16.5" customHeight="1" x14ac:dyDescent="0.25">
      <c r="A65" s="207"/>
      <c r="B65" s="210"/>
      <c r="C65" s="210"/>
      <c r="D65" s="3" t="s">
        <v>23</v>
      </c>
      <c r="E65" s="6">
        <v>0</v>
      </c>
      <c r="F65" s="5">
        <v>0</v>
      </c>
      <c r="G65" s="5">
        <v>0</v>
      </c>
      <c r="H65" s="5"/>
      <c r="I65" s="5"/>
      <c r="J65" s="5"/>
      <c r="K65" s="5"/>
      <c r="L65" s="197"/>
      <c r="M65" s="38"/>
      <c r="N65" s="38"/>
      <c r="O65" s="38"/>
      <c r="P65" s="38"/>
    </row>
    <row r="66" spans="1:16" ht="16.5" customHeight="1" x14ac:dyDescent="0.25">
      <c r="A66" s="179" t="s">
        <v>32</v>
      </c>
      <c r="B66" s="171" t="s">
        <v>90</v>
      </c>
      <c r="C66" s="171"/>
      <c r="D66" s="49" t="s">
        <v>4</v>
      </c>
      <c r="E66" s="42">
        <f>E67+E68+E69+E70</f>
        <v>3249.3999999999996</v>
      </c>
      <c r="F66" s="43">
        <f>SUM(F67:F70)</f>
        <v>1351.4554499999999</v>
      </c>
      <c r="G66" s="43">
        <f>F66/E66*100</f>
        <v>41.590922939619624</v>
      </c>
      <c r="H66" s="43"/>
      <c r="I66" s="43"/>
      <c r="J66" s="43"/>
      <c r="K66" s="43"/>
      <c r="L66" s="198" t="s">
        <v>64</v>
      </c>
      <c r="M66" s="38"/>
      <c r="N66" s="38"/>
      <c r="O66" s="38"/>
      <c r="P66" s="38"/>
    </row>
    <row r="67" spans="1:16" ht="16.5" customHeight="1" x14ac:dyDescent="0.25">
      <c r="A67" s="179"/>
      <c r="B67" s="171"/>
      <c r="C67" s="171"/>
      <c r="D67" s="10" t="s">
        <v>5</v>
      </c>
      <c r="E67" s="23">
        <f>E72+E77</f>
        <v>0</v>
      </c>
      <c r="F67" s="31">
        <f>F72+F77</f>
        <v>0</v>
      </c>
      <c r="G67" s="31">
        <v>0</v>
      </c>
      <c r="H67" s="31"/>
      <c r="I67" s="31"/>
      <c r="J67" s="31"/>
      <c r="K67" s="31"/>
      <c r="L67" s="198"/>
      <c r="M67" s="38"/>
      <c r="N67" s="38"/>
      <c r="O67" s="38"/>
      <c r="P67" s="38"/>
    </row>
    <row r="68" spans="1:16" ht="16.5" customHeight="1" x14ac:dyDescent="0.25">
      <c r="A68" s="179"/>
      <c r="B68" s="171"/>
      <c r="C68" s="171"/>
      <c r="D68" s="10" t="s">
        <v>6</v>
      </c>
      <c r="E68" s="23">
        <f>E73+E78</f>
        <v>3249.3999999999996</v>
      </c>
      <c r="F68" s="31">
        <f>F73+F78</f>
        <v>1351.4554499999999</v>
      </c>
      <c r="G68" s="31">
        <f>F68/E68*100</f>
        <v>41.590922939619624</v>
      </c>
      <c r="H68" s="31"/>
      <c r="I68" s="31"/>
      <c r="J68" s="31"/>
      <c r="K68" s="31"/>
      <c r="L68" s="198"/>
      <c r="M68" s="38"/>
      <c r="N68" s="38"/>
      <c r="O68" s="38"/>
      <c r="P68" s="38"/>
    </row>
    <row r="69" spans="1:16" ht="16.5" customHeight="1" x14ac:dyDescent="0.25">
      <c r="A69" s="179"/>
      <c r="B69" s="171"/>
      <c r="C69" s="171"/>
      <c r="D69" s="10" t="s">
        <v>23</v>
      </c>
      <c r="E69" s="23">
        <v>0</v>
      </c>
      <c r="F69" s="31">
        <v>0</v>
      </c>
      <c r="G69" s="31">
        <v>0</v>
      </c>
      <c r="H69" s="31"/>
      <c r="I69" s="31"/>
      <c r="J69" s="31"/>
      <c r="K69" s="31"/>
      <c r="L69" s="198"/>
      <c r="M69" s="38"/>
      <c r="N69" s="38"/>
      <c r="O69" s="38"/>
      <c r="P69" s="38"/>
    </row>
    <row r="70" spans="1:16" ht="16.5" customHeight="1" x14ac:dyDescent="0.25">
      <c r="A70" s="179"/>
      <c r="B70" s="171"/>
      <c r="C70" s="171"/>
      <c r="D70" s="10" t="s">
        <v>9</v>
      </c>
      <c r="E70" s="23">
        <v>0</v>
      </c>
      <c r="F70" s="31">
        <v>0</v>
      </c>
      <c r="G70" s="31">
        <v>0</v>
      </c>
      <c r="H70" s="31"/>
      <c r="I70" s="31"/>
      <c r="J70" s="31"/>
      <c r="K70" s="31"/>
      <c r="L70" s="198"/>
      <c r="M70" s="38"/>
      <c r="N70" s="38"/>
      <c r="O70" s="38"/>
      <c r="P70" s="38"/>
    </row>
    <row r="71" spans="1:16" ht="16.5" customHeight="1" x14ac:dyDescent="0.25">
      <c r="A71" s="207" t="s">
        <v>33</v>
      </c>
      <c r="B71" s="210" t="s">
        <v>91</v>
      </c>
      <c r="C71" s="210"/>
      <c r="D71" s="54" t="s">
        <v>4</v>
      </c>
      <c r="E71" s="44">
        <f>E72+E73+E74+E75</f>
        <v>63.7</v>
      </c>
      <c r="F71" s="45">
        <f>SUM(F72:F75)</f>
        <v>15.993869999999999</v>
      </c>
      <c r="G71" s="45">
        <f>F71/E71*100</f>
        <v>25.108116169544736</v>
      </c>
      <c r="H71" s="45"/>
      <c r="I71" s="45"/>
      <c r="J71" s="45"/>
      <c r="K71" s="45"/>
      <c r="L71" s="197"/>
      <c r="M71" s="38"/>
      <c r="N71" s="38"/>
      <c r="O71" s="38"/>
      <c r="P71" s="38"/>
    </row>
    <row r="72" spans="1:16" ht="16.5" customHeight="1" x14ac:dyDescent="0.25">
      <c r="A72" s="207"/>
      <c r="B72" s="210"/>
      <c r="C72" s="210"/>
      <c r="D72" s="3" t="s">
        <v>5</v>
      </c>
      <c r="E72" s="6">
        <v>0</v>
      </c>
      <c r="F72" s="5">
        <v>0</v>
      </c>
      <c r="G72" s="5">
        <v>0</v>
      </c>
      <c r="H72" s="5"/>
      <c r="I72" s="5"/>
      <c r="J72" s="5"/>
      <c r="K72" s="5"/>
      <c r="L72" s="197"/>
      <c r="M72" s="38"/>
      <c r="N72" s="38"/>
      <c r="O72" s="38"/>
      <c r="P72" s="38"/>
    </row>
    <row r="73" spans="1:16" ht="16.5" customHeight="1" x14ac:dyDescent="0.25">
      <c r="A73" s="207"/>
      <c r="B73" s="210"/>
      <c r="C73" s="210"/>
      <c r="D73" s="3" t="s">
        <v>6</v>
      </c>
      <c r="E73" s="6">
        <v>63.7</v>
      </c>
      <c r="F73" s="5">
        <v>15.993869999999999</v>
      </c>
      <c r="G73" s="5">
        <f>F73/E73*100</f>
        <v>25.108116169544736</v>
      </c>
      <c r="H73" s="5"/>
      <c r="I73" s="5"/>
      <c r="J73" s="5"/>
      <c r="K73" s="5"/>
      <c r="L73" s="197"/>
      <c r="M73" s="38"/>
      <c r="N73" s="38"/>
      <c r="O73" s="38"/>
      <c r="P73" s="38"/>
    </row>
    <row r="74" spans="1:16" ht="16.5" customHeight="1" x14ac:dyDescent="0.25">
      <c r="A74" s="207"/>
      <c r="B74" s="210"/>
      <c r="C74" s="210"/>
      <c r="D74" s="3" t="s">
        <v>23</v>
      </c>
      <c r="E74" s="6">
        <v>0</v>
      </c>
      <c r="F74" s="5">
        <v>0</v>
      </c>
      <c r="G74" s="5">
        <v>0</v>
      </c>
      <c r="H74" s="5"/>
      <c r="I74" s="5"/>
      <c r="J74" s="5"/>
      <c r="K74" s="5"/>
      <c r="L74" s="197"/>
      <c r="M74" s="38"/>
      <c r="N74" s="38"/>
      <c r="O74" s="38"/>
      <c r="P74" s="38"/>
    </row>
    <row r="75" spans="1:16" ht="16.5" customHeight="1" x14ac:dyDescent="0.25">
      <c r="A75" s="207"/>
      <c r="B75" s="210"/>
      <c r="C75" s="210"/>
      <c r="D75" s="3" t="s">
        <v>9</v>
      </c>
      <c r="E75" s="6">
        <v>0</v>
      </c>
      <c r="F75" s="5">
        <v>0</v>
      </c>
      <c r="G75" s="5">
        <v>0</v>
      </c>
      <c r="H75" s="5"/>
      <c r="I75" s="5"/>
      <c r="J75" s="5"/>
      <c r="K75" s="5"/>
      <c r="L75" s="197"/>
      <c r="M75" s="38"/>
      <c r="N75" s="38"/>
      <c r="O75" s="38"/>
      <c r="P75" s="38"/>
    </row>
    <row r="76" spans="1:16" ht="21.75" customHeight="1" x14ac:dyDescent="0.25">
      <c r="A76" s="207" t="s">
        <v>34</v>
      </c>
      <c r="B76" s="210" t="s">
        <v>92</v>
      </c>
      <c r="C76" s="210"/>
      <c r="D76" s="54" t="s">
        <v>4</v>
      </c>
      <c r="E76" s="44">
        <f>E77+E78+E79+E80</f>
        <v>3185.7</v>
      </c>
      <c r="F76" s="45">
        <f>SUM(F77:F80)</f>
        <v>1335.4615799999999</v>
      </c>
      <c r="G76" s="45">
        <f>F76/E76*100</f>
        <v>41.920506639043225</v>
      </c>
      <c r="H76" s="133" t="s">
        <v>399</v>
      </c>
      <c r="I76" s="134">
        <v>420</v>
      </c>
      <c r="J76" s="134">
        <v>430</v>
      </c>
      <c r="K76" s="5">
        <f>J76/I76*100</f>
        <v>102.38095238095238</v>
      </c>
      <c r="L76" s="197" t="s">
        <v>64</v>
      </c>
      <c r="M76" s="38"/>
      <c r="N76" s="38"/>
      <c r="O76" s="38"/>
      <c r="P76" s="38"/>
    </row>
    <row r="77" spans="1:16" ht="33" customHeight="1" x14ac:dyDescent="0.25">
      <c r="A77" s="207"/>
      <c r="B77" s="210"/>
      <c r="C77" s="210"/>
      <c r="D77" s="3" t="s">
        <v>5</v>
      </c>
      <c r="E77" s="6">
        <v>0</v>
      </c>
      <c r="F77" s="5">
        <v>0</v>
      </c>
      <c r="G77" s="5">
        <v>0</v>
      </c>
      <c r="H77" s="133" t="s">
        <v>400</v>
      </c>
      <c r="I77" s="5">
        <v>100</v>
      </c>
      <c r="J77" s="5">
        <v>100</v>
      </c>
      <c r="K77" s="5">
        <f>J77/I77*100</f>
        <v>100</v>
      </c>
      <c r="L77" s="197"/>
      <c r="M77" s="38"/>
      <c r="N77" s="38"/>
      <c r="O77" s="38"/>
      <c r="P77" s="38"/>
    </row>
    <row r="78" spans="1:16" ht="16.5" customHeight="1" x14ac:dyDescent="0.25">
      <c r="A78" s="207"/>
      <c r="B78" s="210"/>
      <c r="C78" s="210"/>
      <c r="D78" s="3" t="s">
        <v>6</v>
      </c>
      <c r="E78" s="6">
        <v>3185.7</v>
      </c>
      <c r="F78" s="5">
        <v>1335.4615799999999</v>
      </c>
      <c r="G78" s="5">
        <f>F78/E78*100</f>
        <v>41.920506639043225</v>
      </c>
      <c r="H78" s="5"/>
      <c r="I78" s="5"/>
      <c r="J78" s="5"/>
      <c r="K78" s="5"/>
      <c r="L78" s="197"/>
      <c r="M78" s="38"/>
      <c r="N78" s="38"/>
      <c r="O78" s="38"/>
      <c r="P78" s="38"/>
    </row>
    <row r="79" spans="1:16" ht="16.5" customHeight="1" x14ac:dyDescent="0.25">
      <c r="A79" s="207"/>
      <c r="B79" s="210"/>
      <c r="C79" s="210"/>
      <c r="D79" s="3" t="s">
        <v>23</v>
      </c>
      <c r="E79" s="6">
        <v>0</v>
      </c>
      <c r="F79" s="5">
        <v>0</v>
      </c>
      <c r="G79" s="5">
        <v>0</v>
      </c>
      <c r="H79" s="5"/>
      <c r="I79" s="5"/>
      <c r="J79" s="5"/>
      <c r="K79" s="5"/>
      <c r="L79" s="197"/>
      <c r="M79" s="38"/>
      <c r="N79" s="38"/>
      <c r="O79" s="38"/>
      <c r="P79" s="38"/>
    </row>
    <row r="80" spans="1:16" ht="16.5" customHeight="1" x14ac:dyDescent="0.25">
      <c r="A80" s="207"/>
      <c r="B80" s="210"/>
      <c r="C80" s="210"/>
      <c r="D80" s="3" t="s">
        <v>9</v>
      </c>
      <c r="E80" s="6">
        <v>0</v>
      </c>
      <c r="F80" s="5">
        <v>0</v>
      </c>
      <c r="G80" s="5">
        <v>0</v>
      </c>
      <c r="H80" s="5"/>
      <c r="I80" s="5"/>
      <c r="J80" s="5"/>
      <c r="K80" s="5"/>
      <c r="L80" s="197"/>
      <c r="M80" s="38"/>
      <c r="N80" s="38"/>
      <c r="O80" s="38"/>
      <c r="P80" s="38"/>
    </row>
    <row r="81" spans="1:16" ht="16.5" customHeight="1" x14ac:dyDescent="0.25">
      <c r="A81" s="179" t="s">
        <v>35</v>
      </c>
      <c r="B81" s="171" t="s">
        <v>93</v>
      </c>
      <c r="C81" s="171"/>
      <c r="D81" s="49" t="s">
        <v>4</v>
      </c>
      <c r="E81" s="42">
        <f>E82+E83+E84+E85</f>
        <v>3650</v>
      </c>
      <c r="F81" s="43">
        <f>SUM(F82:F85)</f>
        <v>595.29823999999996</v>
      </c>
      <c r="G81" s="43">
        <f>F81/E81*100</f>
        <v>16.309540821917807</v>
      </c>
      <c r="H81" s="43"/>
      <c r="I81" s="43"/>
      <c r="J81" s="43"/>
      <c r="K81" s="43"/>
      <c r="L81" s="198" t="s">
        <v>94</v>
      </c>
      <c r="M81" s="38"/>
      <c r="N81" s="38"/>
      <c r="O81" s="38"/>
      <c r="P81" s="38"/>
    </row>
    <row r="82" spans="1:16" ht="16.5" customHeight="1" x14ac:dyDescent="0.25">
      <c r="A82" s="179"/>
      <c r="B82" s="171"/>
      <c r="C82" s="171"/>
      <c r="D82" s="10" t="s">
        <v>5</v>
      </c>
      <c r="E82" s="23">
        <f>E87+E92+E97</f>
        <v>3650</v>
      </c>
      <c r="F82" s="31">
        <f>F87+F92+F97</f>
        <v>595.29823999999996</v>
      </c>
      <c r="G82" s="31">
        <f>F82/E82*100</f>
        <v>16.309540821917807</v>
      </c>
      <c r="H82" s="31"/>
      <c r="I82" s="31"/>
      <c r="J82" s="31"/>
      <c r="K82" s="31"/>
      <c r="L82" s="198"/>
      <c r="M82" s="38"/>
      <c r="N82" s="38"/>
      <c r="O82" s="38"/>
      <c r="P82" s="38"/>
    </row>
    <row r="83" spans="1:16" ht="16.5" customHeight="1" x14ac:dyDescent="0.25">
      <c r="A83" s="179"/>
      <c r="B83" s="171"/>
      <c r="C83" s="171"/>
      <c r="D83" s="10" t="s">
        <v>6</v>
      </c>
      <c r="E83" s="23">
        <v>0</v>
      </c>
      <c r="F83" s="31">
        <v>0</v>
      </c>
      <c r="G83" s="31">
        <v>0</v>
      </c>
      <c r="H83" s="31"/>
      <c r="I83" s="31"/>
      <c r="J83" s="31"/>
      <c r="K83" s="31"/>
      <c r="L83" s="198"/>
      <c r="M83" s="38"/>
      <c r="N83" s="38"/>
      <c r="O83" s="38"/>
      <c r="P83" s="38"/>
    </row>
    <row r="84" spans="1:16" ht="16.5" customHeight="1" x14ac:dyDescent="0.25">
      <c r="A84" s="179"/>
      <c r="B84" s="171"/>
      <c r="C84" s="171"/>
      <c r="D84" s="10" t="s">
        <v>9</v>
      </c>
      <c r="E84" s="23">
        <v>0</v>
      </c>
      <c r="F84" s="31">
        <v>0</v>
      </c>
      <c r="G84" s="31">
        <v>0</v>
      </c>
      <c r="H84" s="31"/>
      <c r="I84" s="31"/>
      <c r="J84" s="31"/>
      <c r="K84" s="31"/>
      <c r="L84" s="198"/>
      <c r="M84" s="38"/>
      <c r="N84" s="38"/>
      <c r="O84" s="38"/>
      <c r="P84" s="38"/>
    </row>
    <row r="85" spans="1:16" ht="16.5" customHeight="1" x14ac:dyDescent="0.25">
      <c r="A85" s="179"/>
      <c r="B85" s="171"/>
      <c r="C85" s="171"/>
      <c r="D85" s="10" t="s">
        <v>23</v>
      </c>
      <c r="E85" s="23">
        <v>0</v>
      </c>
      <c r="F85" s="31">
        <v>0</v>
      </c>
      <c r="G85" s="31">
        <v>0</v>
      </c>
      <c r="H85" s="31"/>
      <c r="I85" s="31"/>
      <c r="J85" s="31"/>
      <c r="K85" s="31"/>
      <c r="L85" s="198"/>
      <c r="M85" s="38"/>
      <c r="N85" s="38"/>
      <c r="O85" s="38"/>
      <c r="P85" s="38"/>
    </row>
    <row r="86" spans="1:16" ht="22.5" customHeight="1" x14ac:dyDescent="0.25">
      <c r="A86" s="207" t="s">
        <v>95</v>
      </c>
      <c r="B86" s="173" t="s">
        <v>96</v>
      </c>
      <c r="C86" s="210"/>
      <c r="D86" s="54" t="s">
        <v>4</v>
      </c>
      <c r="E86" s="44">
        <f>E87+E88+E89+E90</f>
        <v>1400</v>
      </c>
      <c r="F86" s="45">
        <f>SUM(F87:F90)</f>
        <v>269.55959999999999</v>
      </c>
      <c r="G86" s="45">
        <f>F86/E86*100</f>
        <v>19.254257142857142</v>
      </c>
      <c r="H86" s="133" t="s">
        <v>401</v>
      </c>
      <c r="I86" s="134">
        <v>250</v>
      </c>
      <c r="J86" s="134">
        <v>250</v>
      </c>
      <c r="K86" s="5">
        <f>J86/I86*100</f>
        <v>100</v>
      </c>
      <c r="L86" s="176" t="s">
        <v>64</v>
      </c>
      <c r="M86" s="38"/>
      <c r="N86" s="38"/>
      <c r="O86" s="38"/>
      <c r="P86" s="38"/>
    </row>
    <row r="87" spans="1:16" ht="32.25" customHeight="1" x14ac:dyDescent="0.25">
      <c r="A87" s="207"/>
      <c r="B87" s="174"/>
      <c r="C87" s="210"/>
      <c r="D87" s="3" t="s">
        <v>5</v>
      </c>
      <c r="E87" s="6">
        <v>1400</v>
      </c>
      <c r="F87" s="5">
        <v>269.55959999999999</v>
      </c>
      <c r="G87" s="5">
        <f>F87/E87*100</f>
        <v>19.254257142857142</v>
      </c>
      <c r="H87" s="133" t="s">
        <v>402</v>
      </c>
      <c r="I87" s="5">
        <v>100</v>
      </c>
      <c r="J87" s="5">
        <v>100</v>
      </c>
      <c r="K87" s="5">
        <v>100</v>
      </c>
      <c r="L87" s="177"/>
      <c r="M87" s="38"/>
      <c r="N87" s="38"/>
      <c r="O87" s="38"/>
      <c r="P87" s="38"/>
    </row>
    <row r="88" spans="1:16" ht="16.5" customHeight="1" x14ac:dyDescent="0.25">
      <c r="A88" s="207"/>
      <c r="B88" s="174"/>
      <c r="C88" s="210"/>
      <c r="D88" s="3" t="s">
        <v>6</v>
      </c>
      <c r="E88" s="6">
        <v>0</v>
      </c>
      <c r="F88" s="5">
        <v>0</v>
      </c>
      <c r="G88" s="5">
        <v>0</v>
      </c>
      <c r="H88" s="133"/>
      <c r="I88" s="5"/>
      <c r="J88" s="5"/>
      <c r="K88" s="5"/>
      <c r="L88" s="177"/>
      <c r="M88" s="38"/>
      <c r="N88" s="38"/>
      <c r="O88" s="38"/>
      <c r="P88" s="38"/>
    </row>
    <row r="89" spans="1:16" ht="16.5" customHeight="1" x14ac:dyDescent="0.25">
      <c r="A89" s="207"/>
      <c r="B89" s="174"/>
      <c r="C89" s="210"/>
      <c r="D89" s="3" t="s">
        <v>23</v>
      </c>
      <c r="E89" s="6">
        <v>0</v>
      </c>
      <c r="F89" s="5">
        <v>0</v>
      </c>
      <c r="G89" s="5">
        <v>0</v>
      </c>
      <c r="H89" s="133"/>
      <c r="I89" s="5"/>
      <c r="J89" s="5"/>
      <c r="K89" s="5"/>
      <c r="L89" s="177"/>
      <c r="M89" s="38"/>
      <c r="N89" s="38"/>
      <c r="O89" s="38"/>
      <c r="P89" s="38"/>
    </row>
    <row r="90" spans="1:16" ht="16.5" customHeight="1" x14ac:dyDescent="0.25">
      <c r="A90" s="207"/>
      <c r="B90" s="175"/>
      <c r="C90" s="210"/>
      <c r="D90" s="3" t="s">
        <v>9</v>
      </c>
      <c r="E90" s="6">
        <v>0</v>
      </c>
      <c r="F90" s="5">
        <v>0</v>
      </c>
      <c r="G90" s="5">
        <v>0</v>
      </c>
      <c r="H90" s="133"/>
      <c r="I90" s="105"/>
      <c r="J90" s="105"/>
      <c r="K90" s="105"/>
      <c r="L90" s="178"/>
      <c r="M90" s="38"/>
      <c r="N90" s="38"/>
      <c r="O90" s="38"/>
      <c r="P90" s="38"/>
    </row>
    <row r="91" spans="1:16" ht="16.5" customHeight="1" x14ac:dyDescent="0.25">
      <c r="A91" s="207" t="s">
        <v>97</v>
      </c>
      <c r="B91" s="210" t="s">
        <v>98</v>
      </c>
      <c r="C91" s="210"/>
      <c r="D91" s="54" t="s">
        <v>4</v>
      </c>
      <c r="E91" s="44">
        <f>E92+E93+E94+E95</f>
        <v>1700</v>
      </c>
      <c r="F91" s="45">
        <f>SUM(F92:F95)</f>
        <v>189.55</v>
      </c>
      <c r="G91" s="45">
        <f>F91/E91*100</f>
        <v>11.15</v>
      </c>
      <c r="H91" s="45"/>
      <c r="I91" s="45"/>
      <c r="J91" s="45"/>
      <c r="K91" s="45"/>
      <c r="L91" s="197" t="s">
        <v>84</v>
      </c>
      <c r="M91" s="38"/>
      <c r="N91" s="38"/>
      <c r="O91" s="38"/>
      <c r="P91" s="38"/>
    </row>
    <row r="92" spans="1:16" ht="16.5" customHeight="1" x14ac:dyDescent="0.25">
      <c r="A92" s="207"/>
      <c r="B92" s="210"/>
      <c r="C92" s="210"/>
      <c r="D92" s="3" t="s">
        <v>5</v>
      </c>
      <c r="E92" s="6">
        <v>1700</v>
      </c>
      <c r="F92" s="5">
        <v>189.55</v>
      </c>
      <c r="G92" s="5">
        <f>F92/E92*100</f>
        <v>11.15</v>
      </c>
      <c r="H92" s="5"/>
      <c r="I92" s="5"/>
      <c r="J92" s="5"/>
      <c r="K92" s="5"/>
      <c r="L92" s="197"/>
      <c r="M92" s="38"/>
      <c r="N92" s="38"/>
      <c r="O92" s="38"/>
      <c r="P92" s="38"/>
    </row>
    <row r="93" spans="1:16" ht="16.5" customHeight="1" x14ac:dyDescent="0.25">
      <c r="A93" s="207"/>
      <c r="B93" s="210"/>
      <c r="C93" s="210"/>
      <c r="D93" s="3" t="s">
        <v>6</v>
      </c>
      <c r="E93" s="6">
        <v>0</v>
      </c>
      <c r="F93" s="5">
        <v>0</v>
      </c>
      <c r="G93" s="5">
        <v>0</v>
      </c>
      <c r="H93" s="5"/>
      <c r="I93" s="5"/>
      <c r="J93" s="5"/>
      <c r="K93" s="5"/>
      <c r="L93" s="197"/>
      <c r="M93" s="38"/>
      <c r="N93" s="38"/>
      <c r="O93" s="38"/>
      <c r="P93" s="38"/>
    </row>
    <row r="94" spans="1:16" ht="16.5" customHeight="1" x14ac:dyDescent="0.25">
      <c r="A94" s="207"/>
      <c r="B94" s="210"/>
      <c r="C94" s="210"/>
      <c r="D94" s="3" t="s">
        <v>23</v>
      </c>
      <c r="E94" s="6">
        <v>0</v>
      </c>
      <c r="F94" s="5">
        <v>0</v>
      </c>
      <c r="G94" s="5">
        <v>0</v>
      </c>
      <c r="H94" s="5"/>
      <c r="I94" s="5"/>
      <c r="J94" s="5"/>
      <c r="K94" s="5"/>
      <c r="L94" s="197"/>
      <c r="M94" s="38"/>
      <c r="N94" s="38"/>
      <c r="O94" s="38"/>
      <c r="P94" s="38"/>
    </row>
    <row r="95" spans="1:16" ht="16.5" customHeight="1" x14ac:dyDescent="0.25">
      <c r="A95" s="207"/>
      <c r="B95" s="210"/>
      <c r="C95" s="210"/>
      <c r="D95" s="3" t="s">
        <v>9</v>
      </c>
      <c r="E95" s="6">
        <v>0</v>
      </c>
      <c r="F95" s="5">
        <v>0</v>
      </c>
      <c r="G95" s="5">
        <v>0</v>
      </c>
      <c r="H95" s="5"/>
      <c r="I95" s="5"/>
      <c r="J95" s="5"/>
      <c r="K95" s="5"/>
      <c r="L95" s="197"/>
      <c r="M95" s="38"/>
      <c r="N95" s="38"/>
      <c r="O95" s="38"/>
      <c r="P95" s="38"/>
    </row>
    <row r="96" spans="1:16" ht="16.5" customHeight="1" x14ac:dyDescent="0.25">
      <c r="A96" s="207" t="s">
        <v>99</v>
      </c>
      <c r="B96" s="210" t="s">
        <v>100</v>
      </c>
      <c r="C96" s="210"/>
      <c r="D96" s="54" t="s">
        <v>4</v>
      </c>
      <c r="E96" s="44">
        <f>E97+E98+E99+E100</f>
        <v>550</v>
      </c>
      <c r="F96" s="45">
        <f>SUM(F97:F100)</f>
        <v>136.18863999999999</v>
      </c>
      <c r="G96" s="45">
        <f>F96/E96*100</f>
        <v>24.761570909090906</v>
      </c>
      <c r="H96" s="45"/>
      <c r="I96" s="45"/>
      <c r="J96" s="45"/>
      <c r="K96" s="45"/>
      <c r="L96" s="197" t="s">
        <v>88</v>
      </c>
      <c r="M96" s="38"/>
      <c r="N96" s="38"/>
      <c r="O96" s="38"/>
      <c r="P96" s="38"/>
    </row>
    <row r="97" spans="1:16" ht="16.5" customHeight="1" x14ac:dyDescent="0.25">
      <c r="A97" s="207"/>
      <c r="B97" s="210"/>
      <c r="C97" s="210"/>
      <c r="D97" s="3" t="s">
        <v>5</v>
      </c>
      <c r="E97" s="6">
        <v>550</v>
      </c>
      <c r="F97" s="5">
        <v>136.18863999999999</v>
      </c>
      <c r="G97" s="5">
        <f>F97/E97*100</f>
        <v>24.761570909090906</v>
      </c>
      <c r="H97" s="5"/>
      <c r="I97" s="5"/>
      <c r="J97" s="5"/>
      <c r="K97" s="5"/>
      <c r="L97" s="197"/>
      <c r="M97" s="38"/>
      <c r="N97" s="38"/>
      <c r="O97" s="38"/>
      <c r="P97" s="38"/>
    </row>
    <row r="98" spans="1:16" ht="16.5" customHeight="1" x14ac:dyDescent="0.25">
      <c r="A98" s="207"/>
      <c r="B98" s="210"/>
      <c r="C98" s="210"/>
      <c r="D98" s="3" t="s">
        <v>6</v>
      </c>
      <c r="E98" s="6">
        <v>0</v>
      </c>
      <c r="F98" s="5">
        <v>0</v>
      </c>
      <c r="G98" s="5">
        <v>0</v>
      </c>
      <c r="H98" s="5"/>
      <c r="I98" s="5"/>
      <c r="J98" s="5"/>
      <c r="K98" s="5"/>
      <c r="L98" s="197"/>
      <c r="M98" s="38"/>
      <c r="N98" s="38"/>
      <c r="O98" s="38"/>
      <c r="P98" s="38"/>
    </row>
    <row r="99" spans="1:16" ht="16.5" customHeight="1" x14ac:dyDescent="0.25">
      <c r="A99" s="207"/>
      <c r="B99" s="210"/>
      <c r="C99" s="210"/>
      <c r="D99" s="3" t="s">
        <v>23</v>
      </c>
      <c r="E99" s="6">
        <v>0</v>
      </c>
      <c r="F99" s="5">
        <v>0</v>
      </c>
      <c r="G99" s="5">
        <v>0</v>
      </c>
      <c r="H99" s="5"/>
      <c r="I99" s="5"/>
      <c r="J99" s="5"/>
      <c r="K99" s="5"/>
      <c r="L99" s="197"/>
      <c r="M99" s="38"/>
      <c r="N99" s="38"/>
      <c r="O99" s="38"/>
      <c r="P99" s="38"/>
    </row>
    <row r="100" spans="1:16" ht="16.5" customHeight="1" x14ac:dyDescent="0.25">
      <c r="A100" s="207"/>
      <c r="B100" s="210"/>
      <c r="C100" s="210"/>
      <c r="D100" s="3" t="s">
        <v>9</v>
      </c>
      <c r="E100" s="6">
        <v>0</v>
      </c>
      <c r="F100" s="5">
        <v>0</v>
      </c>
      <c r="G100" s="5">
        <v>0</v>
      </c>
      <c r="H100" s="5"/>
      <c r="I100" s="5"/>
      <c r="J100" s="5"/>
      <c r="K100" s="5"/>
      <c r="L100" s="197"/>
      <c r="M100" s="38"/>
      <c r="N100" s="38"/>
      <c r="O100" s="38"/>
      <c r="P100" s="38"/>
    </row>
    <row r="101" spans="1:16" ht="16.5" customHeight="1" x14ac:dyDescent="0.25">
      <c r="A101" s="187" t="s">
        <v>7</v>
      </c>
      <c r="B101" s="243" t="s">
        <v>11</v>
      </c>
      <c r="C101" s="257"/>
      <c r="D101" s="51" t="s">
        <v>4</v>
      </c>
      <c r="E101" s="48">
        <f>E102+E103+E104+E105</f>
        <v>18297.59</v>
      </c>
      <c r="F101" s="47">
        <f>F102+F103+F104+F105</f>
        <v>2476.8170499999997</v>
      </c>
      <c r="G101" s="52">
        <f>F101/E101*100</f>
        <v>13.536302048521144</v>
      </c>
      <c r="H101" s="52"/>
      <c r="I101" s="52"/>
      <c r="J101" s="52"/>
      <c r="K101" s="52"/>
      <c r="L101" s="229" t="s">
        <v>65</v>
      </c>
      <c r="M101" s="38"/>
      <c r="N101" s="38"/>
      <c r="O101" s="38"/>
      <c r="P101" s="38"/>
    </row>
    <row r="102" spans="1:16" ht="16.5" customHeight="1" x14ac:dyDescent="0.25">
      <c r="A102" s="187"/>
      <c r="B102" s="243"/>
      <c r="C102" s="257"/>
      <c r="D102" s="51" t="s">
        <v>5</v>
      </c>
      <c r="E102" s="47">
        <f t="shared" ref="E102:F105" si="4">E108+E123+E148</f>
        <v>4536.1399999999994</v>
      </c>
      <c r="F102" s="47">
        <f t="shared" si="4"/>
        <v>1251.0808</v>
      </c>
      <c r="G102" s="52">
        <f>F102/E102*100</f>
        <v>27.580295140802534</v>
      </c>
      <c r="H102" s="52"/>
      <c r="I102" s="52"/>
      <c r="J102" s="52"/>
      <c r="K102" s="52"/>
      <c r="L102" s="229"/>
      <c r="M102" s="38"/>
      <c r="N102" s="38"/>
      <c r="O102" s="38"/>
      <c r="P102" s="38"/>
    </row>
    <row r="103" spans="1:16" ht="16.5" customHeight="1" x14ac:dyDescent="0.25">
      <c r="A103" s="187"/>
      <c r="B103" s="243"/>
      <c r="C103" s="257"/>
      <c r="D103" s="51" t="s">
        <v>6</v>
      </c>
      <c r="E103" s="47">
        <f t="shared" si="4"/>
        <v>13761.45</v>
      </c>
      <c r="F103" s="47">
        <f t="shared" si="4"/>
        <v>1225.7362499999999</v>
      </c>
      <c r="G103" s="52">
        <f>F103/E103*100</f>
        <v>8.9070283291368266</v>
      </c>
      <c r="H103" s="52"/>
      <c r="I103" s="52"/>
      <c r="J103" s="52"/>
      <c r="K103" s="52"/>
      <c r="L103" s="229"/>
      <c r="M103" s="38"/>
      <c r="N103" s="38"/>
      <c r="O103" s="38"/>
      <c r="P103" s="38"/>
    </row>
    <row r="104" spans="1:16" ht="16.5" customHeight="1" x14ac:dyDescent="0.25">
      <c r="A104" s="187"/>
      <c r="B104" s="243"/>
      <c r="C104" s="257"/>
      <c r="D104" s="51" t="s">
        <v>23</v>
      </c>
      <c r="E104" s="47">
        <f t="shared" si="4"/>
        <v>0</v>
      </c>
      <c r="F104" s="47">
        <f t="shared" si="4"/>
        <v>0</v>
      </c>
      <c r="G104" s="52">
        <v>0</v>
      </c>
      <c r="H104" s="52"/>
      <c r="I104" s="52"/>
      <c r="J104" s="52"/>
      <c r="K104" s="52"/>
      <c r="L104" s="229"/>
      <c r="M104" s="38"/>
      <c r="N104" s="38"/>
      <c r="O104" s="38"/>
      <c r="P104" s="38"/>
    </row>
    <row r="105" spans="1:16" ht="16.5" customHeight="1" x14ac:dyDescent="0.25">
      <c r="A105" s="187"/>
      <c r="B105" s="243"/>
      <c r="C105" s="257"/>
      <c r="D105" s="51" t="s">
        <v>9</v>
      </c>
      <c r="E105" s="47">
        <f t="shared" si="4"/>
        <v>0</v>
      </c>
      <c r="F105" s="47">
        <f t="shared" si="4"/>
        <v>0</v>
      </c>
      <c r="G105" s="53">
        <v>0</v>
      </c>
      <c r="H105" s="53"/>
      <c r="I105" s="53"/>
      <c r="J105" s="53"/>
      <c r="K105" s="53"/>
      <c r="L105" s="229"/>
      <c r="M105" s="38"/>
      <c r="N105" s="38"/>
      <c r="O105" s="38"/>
      <c r="P105" s="38"/>
    </row>
    <row r="106" spans="1:16" ht="16.5" customHeight="1" x14ac:dyDescent="0.25">
      <c r="A106" s="188" t="s">
        <v>101</v>
      </c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38"/>
      <c r="N106" s="38"/>
      <c r="O106" s="38"/>
      <c r="P106" s="38"/>
    </row>
    <row r="107" spans="1:16" ht="16.5" customHeight="1" x14ac:dyDescent="0.25">
      <c r="A107" s="179" t="s">
        <v>36</v>
      </c>
      <c r="B107" s="224" t="s">
        <v>102</v>
      </c>
      <c r="C107" s="193"/>
      <c r="D107" s="49" t="s">
        <v>4</v>
      </c>
      <c r="E107" s="43">
        <f>E108+E109+E110+E111</f>
        <v>998.1</v>
      </c>
      <c r="F107" s="43">
        <f>F108+F109+F110+F111</f>
        <v>0</v>
      </c>
      <c r="G107" s="50">
        <f>F107/E107*100</f>
        <v>0</v>
      </c>
      <c r="H107" s="50"/>
      <c r="I107" s="50"/>
      <c r="J107" s="50"/>
      <c r="K107" s="50"/>
      <c r="L107" s="198"/>
      <c r="M107" s="38"/>
      <c r="N107" s="38"/>
      <c r="O107" s="38"/>
      <c r="P107" s="38"/>
    </row>
    <row r="108" spans="1:16" ht="16.5" customHeight="1" x14ac:dyDescent="0.25">
      <c r="A108" s="179"/>
      <c r="B108" s="224"/>
      <c r="C108" s="193"/>
      <c r="D108" s="10" t="s">
        <v>5</v>
      </c>
      <c r="E108" s="31">
        <f t="shared" ref="E108:F111" si="5">E113+E118</f>
        <v>503.5</v>
      </c>
      <c r="F108" s="31">
        <f t="shared" si="5"/>
        <v>0</v>
      </c>
      <c r="G108" s="11">
        <f>F108/E108*100</f>
        <v>0</v>
      </c>
      <c r="H108" s="11"/>
      <c r="I108" s="11"/>
      <c r="J108" s="11"/>
      <c r="K108" s="11"/>
      <c r="L108" s="198"/>
      <c r="M108" s="38"/>
      <c r="N108" s="38"/>
      <c r="O108" s="38"/>
      <c r="P108" s="38"/>
    </row>
    <row r="109" spans="1:16" ht="16.5" customHeight="1" x14ac:dyDescent="0.25">
      <c r="A109" s="179"/>
      <c r="B109" s="224"/>
      <c r="C109" s="193"/>
      <c r="D109" s="10" t="s">
        <v>6</v>
      </c>
      <c r="E109" s="31">
        <f t="shared" si="5"/>
        <v>494.6</v>
      </c>
      <c r="F109" s="31">
        <f t="shared" si="5"/>
        <v>0</v>
      </c>
      <c r="G109" s="11">
        <v>0</v>
      </c>
      <c r="H109" s="11"/>
      <c r="I109" s="11"/>
      <c r="J109" s="11"/>
      <c r="K109" s="11"/>
      <c r="L109" s="198"/>
      <c r="M109" s="38"/>
      <c r="N109" s="38"/>
      <c r="O109" s="38"/>
      <c r="P109" s="38"/>
    </row>
    <row r="110" spans="1:16" ht="16.5" customHeight="1" x14ac:dyDescent="0.25">
      <c r="A110" s="179"/>
      <c r="B110" s="224"/>
      <c r="C110" s="193"/>
      <c r="D110" s="10" t="s">
        <v>23</v>
      </c>
      <c r="E110" s="31">
        <f t="shared" si="5"/>
        <v>0</v>
      </c>
      <c r="F110" s="31">
        <f t="shared" si="5"/>
        <v>0</v>
      </c>
      <c r="G110" s="11">
        <v>0</v>
      </c>
      <c r="H110" s="11"/>
      <c r="I110" s="11"/>
      <c r="J110" s="11"/>
      <c r="K110" s="11"/>
      <c r="L110" s="198"/>
      <c r="M110" s="38"/>
      <c r="N110" s="38"/>
      <c r="O110" s="38"/>
      <c r="P110" s="38"/>
    </row>
    <row r="111" spans="1:16" ht="16.5" customHeight="1" x14ac:dyDescent="0.25">
      <c r="A111" s="179"/>
      <c r="B111" s="224"/>
      <c r="C111" s="193"/>
      <c r="D111" s="10" t="s">
        <v>9</v>
      </c>
      <c r="E111" s="31">
        <f t="shared" si="5"/>
        <v>0</v>
      </c>
      <c r="F111" s="31">
        <f t="shared" si="5"/>
        <v>0</v>
      </c>
      <c r="G111" s="11">
        <v>0</v>
      </c>
      <c r="H111" s="11"/>
      <c r="I111" s="11"/>
      <c r="J111" s="11"/>
      <c r="K111" s="11"/>
      <c r="L111" s="198"/>
      <c r="M111" s="38"/>
      <c r="N111" s="38"/>
      <c r="O111" s="38"/>
      <c r="P111" s="38"/>
    </row>
    <row r="112" spans="1:16" ht="16.5" customHeight="1" x14ac:dyDescent="0.25">
      <c r="A112" s="207" t="s">
        <v>48</v>
      </c>
      <c r="B112" s="241" t="s">
        <v>103</v>
      </c>
      <c r="C112" s="204"/>
      <c r="D112" s="94" t="s">
        <v>4</v>
      </c>
      <c r="E112" s="5">
        <f>E113+E114+E115+E116</f>
        <v>200</v>
      </c>
      <c r="F112" s="5">
        <f>F113+F114+F115+F116</f>
        <v>0</v>
      </c>
      <c r="G112" s="4">
        <f>F112/E112*100</f>
        <v>0</v>
      </c>
      <c r="H112" s="4"/>
      <c r="I112" s="4"/>
      <c r="J112" s="4"/>
      <c r="K112" s="4"/>
      <c r="L112" s="197" t="s">
        <v>64</v>
      </c>
      <c r="M112" s="38"/>
      <c r="N112" s="38"/>
      <c r="O112" s="38"/>
      <c r="P112" s="38"/>
    </row>
    <row r="113" spans="1:16" ht="16.5" customHeight="1" x14ac:dyDescent="0.25">
      <c r="A113" s="207"/>
      <c r="B113" s="241"/>
      <c r="C113" s="205"/>
      <c r="D113" s="3" t="s">
        <v>5</v>
      </c>
      <c r="E113" s="5">
        <v>200</v>
      </c>
      <c r="F113" s="5">
        <v>0</v>
      </c>
      <c r="G113" s="4">
        <f>F113/E113*100</f>
        <v>0</v>
      </c>
      <c r="H113" s="4"/>
      <c r="I113" s="4"/>
      <c r="J113" s="4"/>
      <c r="K113" s="4"/>
      <c r="L113" s="197"/>
      <c r="M113" s="38"/>
      <c r="N113" s="38"/>
      <c r="O113" s="38"/>
      <c r="P113" s="38"/>
    </row>
    <row r="114" spans="1:16" ht="16.5" customHeight="1" x14ac:dyDescent="0.25">
      <c r="A114" s="207"/>
      <c r="B114" s="241"/>
      <c r="C114" s="205"/>
      <c r="D114" s="3" t="s">
        <v>6</v>
      </c>
      <c r="E114" s="5">
        <v>0</v>
      </c>
      <c r="F114" s="5">
        <v>0</v>
      </c>
      <c r="G114" s="4">
        <v>0</v>
      </c>
      <c r="H114" s="4"/>
      <c r="I114" s="4"/>
      <c r="J114" s="4"/>
      <c r="K114" s="4"/>
      <c r="L114" s="197"/>
      <c r="M114" s="38"/>
      <c r="N114" s="38"/>
      <c r="O114" s="38"/>
      <c r="P114" s="38"/>
    </row>
    <row r="115" spans="1:16" ht="16.5" customHeight="1" x14ac:dyDescent="0.25">
      <c r="A115" s="207"/>
      <c r="B115" s="241"/>
      <c r="C115" s="205"/>
      <c r="D115" s="3" t="s">
        <v>23</v>
      </c>
      <c r="E115" s="5">
        <v>0</v>
      </c>
      <c r="F115" s="5">
        <v>0</v>
      </c>
      <c r="G115" s="4">
        <v>0</v>
      </c>
      <c r="H115" s="4"/>
      <c r="I115" s="4"/>
      <c r="J115" s="4"/>
      <c r="K115" s="4"/>
      <c r="L115" s="197"/>
      <c r="M115" s="38"/>
      <c r="N115" s="38"/>
      <c r="O115" s="38"/>
      <c r="P115" s="38"/>
    </row>
    <row r="116" spans="1:16" ht="16.5" customHeight="1" x14ac:dyDescent="0.25">
      <c r="A116" s="207"/>
      <c r="B116" s="241"/>
      <c r="C116" s="206"/>
      <c r="D116" s="3" t="s">
        <v>9</v>
      </c>
      <c r="E116" s="5">
        <v>0</v>
      </c>
      <c r="F116" s="5">
        <v>0</v>
      </c>
      <c r="G116" s="4">
        <v>0</v>
      </c>
      <c r="H116" s="4"/>
      <c r="I116" s="4"/>
      <c r="J116" s="4"/>
      <c r="K116" s="4"/>
      <c r="L116" s="197"/>
      <c r="M116" s="38"/>
      <c r="N116" s="38"/>
      <c r="O116" s="38"/>
      <c r="P116" s="38"/>
    </row>
    <row r="117" spans="1:16" ht="16.5" customHeight="1" x14ac:dyDescent="0.25">
      <c r="A117" s="194" t="s">
        <v>104</v>
      </c>
      <c r="B117" s="280" t="s">
        <v>315</v>
      </c>
      <c r="C117" s="204"/>
      <c r="D117" s="94" t="s">
        <v>4</v>
      </c>
      <c r="E117" s="5">
        <f>SUM(E118:E121)</f>
        <v>798.1</v>
      </c>
      <c r="F117" s="5">
        <v>0</v>
      </c>
      <c r="G117" s="4">
        <v>0</v>
      </c>
      <c r="H117" s="106"/>
      <c r="I117" s="106"/>
      <c r="J117" s="106"/>
      <c r="K117" s="106"/>
      <c r="L117" s="176" t="s">
        <v>314</v>
      </c>
      <c r="M117" s="38"/>
      <c r="N117" s="38"/>
      <c r="O117" s="38"/>
      <c r="P117" s="38"/>
    </row>
    <row r="118" spans="1:16" ht="16.5" customHeight="1" x14ac:dyDescent="0.25">
      <c r="A118" s="195"/>
      <c r="B118" s="281"/>
      <c r="C118" s="205"/>
      <c r="D118" s="91" t="s">
        <v>5</v>
      </c>
      <c r="E118" s="5">
        <v>303.5</v>
      </c>
      <c r="F118" s="5">
        <v>0</v>
      </c>
      <c r="G118" s="4">
        <v>0</v>
      </c>
      <c r="H118" s="107"/>
      <c r="I118" s="107"/>
      <c r="J118" s="107"/>
      <c r="K118" s="107"/>
      <c r="L118" s="177"/>
      <c r="M118" s="38"/>
      <c r="N118" s="38"/>
      <c r="O118" s="38"/>
      <c r="P118" s="38"/>
    </row>
    <row r="119" spans="1:16" ht="16.5" customHeight="1" x14ac:dyDescent="0.25">
      <c r="A119" s="195"/>
      <c r="B119" s="281"/>
      <c r="C119" s="205"/>
      <c r="D119" s="91" t="s">
        <v>6</v>
      </c>
      <c r="E119" s="5">
        <v>494.6</v>
      </c>
      <c r="F119" s="5">
        <v>0</v>
      </c>
      <c r="G119" s="4">
        <v>0</v>
      </c>
      <c r="H119" s="107"/>
      <c r="I119" s="107"/>
      <c r="J119" s="107"/>
      <c r="K119" s="107"/>
      <c r="L119" s="177"/>
      <c r="M119" s="38"/>
      <c r="N119" s="38"/>
      <c r="O119" s="38"/>
      <c r="P119" s="38"/>
    </row>
    <row r="120" spans="1:16" ht="16.5" customHeight="1" x14ac:dyDescent="0.25">
      <c r="A120" s="195"/>
      <c r="B120" s="281"/>
      <c r="C120" s="205"/>
      <c r="D120" s="91" t="s">
        <v>23</v>
      </c>
      <c r="E120" s="5">
        <v>0</v>
      </c>
      <c r="F120" s="5">
        <v>0</v>
      </c>
      <c r="G120" s="4">
        <v>0</v>
      </c>
      <c r="H120" s="107"/>
      <c r="I120" s="107"/>
      <c r="J120" s="107"/>
      <c r="K120" s="107"/>
      <c r="L120" s="177"/>
      <c r="M120" s="38"/>
      <c r="N120" s="38"/>
      <c r="O120" s="38"/>
      <c r="P120" s="38"/>
    </row>
    <row r="121" spans="1:16" ht="16.5" customHeight="1" x14ac:dyDescent="0.25">
      <c r="A121" s="196"/>
      <c r="B121" s="282"/>
      <c r="C121" s="206"/>
      <c r="D121" s="91" t="s">
        <v>9</v>
      </c>
      <c r="E121" s="5">
        <v>0</v>
      </c>
      <c r="F121" s="5">
        <v>0</v>
      </c>
      <c r="G121" s="4">
        <v>0</v>
      </c>
      <c r="H121" s="108"/>
      <c r="I121" s="108"/>
      <c r="J121" s="108"/>
      <c r="K121" s="108"/>
      <c r="L121" s="178"/>
      <c r="M121" s="38"/>
      <c r="N121" s="38"/>
      <c r="O121" s="38"/>
      <c r="P121" s="38"/>
    </row>
    <row r="122" spans="1:16" ht="16.5" customHeight="1" x14ac:dyDescent="0.25">
      <c r="A122" s="179" t="s">
        <v>37</v>
      </c>
      <c r="B122" s="193" t="s">
        <v>322</v>
      </c>
      <c r="C122" s="147"/>
      <c r="D122" s="49" t="s">
        <v>4</v>
      </c>
      <c r="E122" s="43">
        <f>E123+E124+E125+E126</f>
        <v>7901.2999999999993</v>
      </c>
      <c r="F122" s="43">
        <f>F123+F124+F125+F126</f>
        <v>583.94026000000008</v>
      </c>
      <c r="G122" s="43">
        <f>F122/E122*100</f>
        <v>7.3904327136040919</v>
      </c>
      <c r="H122" s="43"/>
      <c r="I122" s="43"/>
      <c r="J122" s="43"/>
      <c r="K122" s="43"/>
      <c r="L122" s="198" t="s">
        <v>313</v>
      </c>
      <c r="M122" s="38"/>
      <c r="N122" s="38"/>
      <c r="O122" s="38"/>
      <c r="P122" s="38"/>
    </row>
    <row r="123" spans="1:16" ht="16.5" customHeight="1" x14ac:dyDescent="0.25">
      <c r="A123" s="179"/>
      <c r="B123" s="193"/>
      <c r="C123" s="148"/>
      <c r="D123" s="10" t="s">
        <v>302</v>
      </c>
      <c r="E123" s="31">
        <f>E128+E133+E138+E143</f>
        <v>1155.4000000000001</v>
      </c>
      <c r="F123" s="31">
        <f>F128+F133+F138+F143</f>
        <v>465.19026000000002</v>
      </c>
      <c r="G123" s="31">
        <f>F123/E123*100</f>
        <v>40.262269343950145</v>
      </c>
      <c r="H123" s="31"/>
      <c r="I123" s="31"/>
      <c r="J123" s="31"/>
      <c r="K123" s="31"/>
      <c r="L123" s="198"/>
      <c r="M123" s="38"/>
      <c r="N123" s="38"/>
      <c r="O123" s="38"/>
      <c r="P123" s="38"/>
    </row>
    <row r="124" spans="1:16" ht="16.5" customHeight="1" x14ac:dyDescent="0.25">
      <c r="A124" s="179"/>
      <c r="B124" s="193"/>
      <c r="C124" s="148"/>
      <c r="D124" s="10" t="s">
        <v>6</v>
      </c>
      <c r="E124" s="11">
        <f>E129+E134+E139+E144</f>
        <v>6745.9</v>
      </c>
      <c r="F124" s="31">
        <f>F129+F134+F139+F144</f>
        <v>118.75</v>
      </c>
      <c r="G124" s="31">
        <v>0</v>
      </c>
      <c r="H124" s="31"/>
      <c r="I124" s="31"/>
      <c r="J124" s="31"/>
      <c r="K124" s="31"/>
      <c r="L124" s="198"/>
      <c r="M124" s="38"/>
      <c r="N124" s="38"/>
      <c r="O124" s="38"/>
      <c r="P124" s="38"/>
    </row>
    <row r="125" spans="1:16" ht="16.5" customHeight="1" x14ac:dyDescent="0.25">
      <c r="A125" s="179"/>
      <c r="B125" s="193"/>
      <c r="C125" s="148"/>
      <c r="D125" s="10" t="s">
        <v>23</v>
      </c>
      <c r="E125" s="31">
        <f>E131+E136+E140+E146</f>
        <v>0</v>
      </c>
      <c r="F125" s="31">
        <f>F131+F136+F140+F146</f>
        <v>0</v>
      </c>
      <c r="G125" s="31">
        <v>0</v>
      </c>
      <c r="H125" s="31"/>
      <c r="I125" s="31"/>
      <c r="J125" s="31"/>
      <c r="K125" s="31"/>
      <c r="L125" s="198"/>
      <c r="M125" s="38"/>
      <c r="N125" s="38"/>
      <c r="O125" s="38"/>
      <c r="P125" s="38"/>
    </row>
    <row r="126" spans="1:16" ht="16.5" customHeight="1" x14ac:dyDescent="0.25">
      <c r="A126" s="179"/>
      <c r="B126" s="193"/>
      <c r="C126" s="149"/>
      <c r="D126" s="10" t="s">
        <v>72</v>
      </c>
      <c r="E126" s="31">
        <f>E130+E135+E141+E145</f>
        <v>0</v>
      </c>
      <c r="F126" s="31">
        <f>F130+F135+F141+F145</f>
        <v>0</v>
      </c>
      <c r="G126" s="31">
        <v>0</v>
      </c>
      <c r="H126" s="31"/>
      <c r="I126" s="31"/>
      <c r="J126" s="31"/>
      <c r="K126" s="31"/>
      <c r="L126" s="198"/>
      <c r="M126" s="38"/>
      <c r="N126" s="38"/>
      <c r="O126" s="38"/>
      <c r="P126" s="38"/>
    </row>
    <row r="127" spans="1:16" ht="16.5" customHeight="1" x14ac:dyDescent="0.25">
      <c r="A127" s="207" t="s">
        <v>279</v>
      </c>
      <c r="B127" s="208" t="s">
        <v>285</v>
      </c>
      <c r="C127" s="208"/>
      <c r="D127" s="94" t="s">
        <v>4</v>
      </c>
      <c r="E127" s="5">
        <f>E128+E129+E130+E131</f>
        <v>800</v>
      </c>
      <c r="F127" s="5">
        <f>F128+F129+F130+F131</f>
        <v>458.94026000000002</v>
      </c>
      <c r="G127" s="5">
        <f>F127/E127*100</f>
        <v>57.36753250000001</v>
      </c>
      <c r="H127" s="5"/>
      <c r="I127" s="5"/>
      <c r="J127" s="5"/>
      <c r="K127" s="5"/>
      <c r="L127" s="242" t="s">
        <v>313</v>
      </c>
      <c r="M127" s="38"/>
      <c r="N127" s="38"/>
      <c r="O127" s="38"/>
      <c r="P127" s="38"/>
    </row>
    <row r="128" spans="1:16" ht="16.5" customHeight="1" x14ac:dyDescent="0.25">
      <c r="A128" s="207"/>
      <c r="B128" s="208"/>
      <c r="C128" s="208"/>
      <c r="D128" s="3" t="s">
        <v>5</v>
      </c>
      <c r="E128" s="5">
        <v>800</v>
      </c>
      <c r="F128" s="5">
        <v>458.94026000000002</v>
      </c>
      <c r="G128" s="5">
        <f>F128/E128*100</f>
        <v>57.36753250000001</v>
      </c>
      <c r="H128" s="5"/>
      <c r="I128" s="5"/>
      <c r="J128" s="5"/>
      <c r="K128" s="5"/>
      <c r="L128" s="242"/>
      <c r="M128" s="38"/>
      <c r="N128" s="38"/>
      <c r="O128" s="38"/>
      <c r="P128" s="38"/>
    </row>
    <row r="129" spans="1:16" ht="16.5" customHeight="1" x14ac:dyDescent="0.25">
      <c r="A129" s="207"/>
      <c r="B129" s="208"/>
      <c r="C129" s="208"/>
      <c r="D129" s="3" t="s">
        <v>6</v>
      </c>
      <c r="E129" s="4">
        <v>0</v>
      </c>
      <c r="F129" s="5">
        <v>0</v>
      </c>
      <c r="G129" s="5">
        <v>0</v>
      </c>
      <c r="H129" s="5"/>
      <c r="I129" s="5"/>
      <c r="J129" s="5"/>
      <c r="K129" s="5"/>
      <c r="L129" s="242"/>
      <c r="M129" s="38"/>
      <c r="N129" s="38"/>
      <c r="O129" s="38"/>
      <c r="P129" s="38"/>
    </row>
    <row r="130" spans="1:16" ht="16.5" customHeight="1" x14ac:dyDescent="0.25">
      <c r="A130" s="207"/>
      <c r="B130" s="208"/>
      <c r="C130" s="208"/>
      <c r="D130" s="3" t="s">
        <v>9</v>
      </c>
      <c r="E130" s="4">
        <v>0</v>
      </c>
      <c r="F130" s="5">
        <v>0</v>
      </c>
      <c r="G130" s="5">
        <v>0</v>
      </c>
      <c r="H130" s="5"/>
      <c r="I130" s="5"/>
      <c r="J130" s="5"/>
      <c r="K130" s="5"/>
      <c r="L130" s="242"/>
      <c r="M130" s="38"/>
      <c r="N130" s="38"/>
      <c r="O130" s="38"/>
      <c r="P130" s="38"/>
    </row>
    <row r="131" spans="1:16" ht="16.5" customHeight="1" x14ac:dyDescent="0.25">
      <c r="A131" s="207"/>
      <c r="B131" s="208"/>
      <c r="C131" s="208"/>
      <c r="D131" s="3" t="s">
        <v>23</v>
      </c>
      <c r="E131" s="4">
        <v>0</v>
      </c>
      <c r="F131" s="5">
        <v>0</v>
      </c>
      <c r="G131" s="5">
        <v>0</v>
      </c>
      <c r="H131" s="5"/>
      <c r="I131" s="5"/>
      <c r="J131" s="5"/>
      <c r="K131" s="5"/>
      <c r="L131" s="242"/>
      <c r="M131" s="38"/>
      <c r="N131" s="38"/>
      <c r="O131" s="38"/>
      <c r="P131" s="38"/>
    </row>
    <row r="132" spans="1:16" ht="16.5" customHeight="1" x14ac:dyDescent="0.25">
      <c r="A132" s="207" t="s">
        <v>280</v>
      </c>
      <c r="B132" s="208" t="s">
        <v>286</v>
      </c>
      <c r="C132" s="204"/>
      <c r="D132" s="94" t="s">
        <v>4</v>
      </c>
      <c r="E132" s="5">
        <f>E133+E134+E135+E136</f>
        <v>400</v>
      </c>
      <c r="F132" s="5">
        <f>F133+F134+F135+F136</f>
        <v>125</v>
      </c>
      <c r="G132" s="5">
        <f>F132/E132*100</f>
        <v>31.25</v>
      </c>
      <c r="H132" s="109"/>
      <c r="I132" s="109"/>
      <c r="J132" s="109"/>
      <c r="K132" s="109"/>
      <c r="L132" s="176" t="s">
        <v>316</v>
      </c>
      <c r="M132" s="38"/>
      <c r="N132" s="38"/>
      <c r="O132" s="38"/>
      <c r="P132" s="38"/>
    </row>
    <row r="133" spans="1:16" ht="16.5" customHeight="1" x14ac:dyDescent="0.25">
      <c r="A133" s="207"/>
      <c r="B133" s="208"/>
      <c r="C133" s="205"/>
      <c r="D133" s="3" t="s">
        <v>5</v>
      </c>
      <c r="E133" s="5">
        <v>20</v>
      </c>
      <c r="F133" s="5">
        <v>6.25</v>
      </c>
      <c r="G133" s="5">
        <f>F133/E133*100</f>
        <v>31.25</v>
      </c>
      <c r="H133" s="104"/>
      <c r="I133" s="104"/>
      <c r="J133" s="104"/>
      <c r="K133" s="104"/>
      <c r="L133" s="177"/>
      <c r="M133" s="38"/>
      <c r="N133" s="38"/>
      <c r="O133" s="38"/>
      <c r="P133" s="38"/>
    </row>
    <row r="134" spans="1:16" ht="16.5" customHeight="1" x14ac:dyDescent="0.25">
      <c r="A134" s="207"/>
      <c r="B134" s="208"/>
      <c r="C134" s="205"/>
      <c r="D134" s="3" t="s">
        <v>6</v>
      </c>
      <c r="E134" s="5">
        <v>380</v>
      </c>
      <c r="F134" s="5">
        <v>118.75</v>
      </c>
      <c r="G134" s="5">
        <v>0</v>
      </c>
      <c r="H134" s="104"/>
      <c r="I134" s="104"/>
      <c r="J134" s="104"/>
      <c r="K134" s="104"/>
      <c r="L134" s="177"/>
      <c r="M134" s="38"/>
      <c r="N134" s="38"/>
      <c r="O134" s="38"/>
      <c r="P134" s="38"/>
    </row>
    <row r="135" spans="1:16" ht="16.5" customHeight="1" x14ac:dyDescent="0.25">
      <c r="A135" s="207"/>
      <c r="B135" s="208"/>
      <c r="C135" s="205"/>
      <c r="D135" s="3" t="s">
        <v>9</v>
      </c>
      <c r="E135" s="5">
        <v>0</v>
      </c>
      <c r="F135" s="5">
        <v>0</v>
      </c>
      <c r="G135" s="5">
        <v>0</v>
      </c>
      <c r="H135" s="104"/>
      <c r="I135" s="104"/>
      <c r="J135" s="104"/>
      <c r="K135" s="104"/>
      <c r="L135" s="177"/>
      <c r="M135" s="38"/>
      <c r="N135" s="38"/>
      <c r="O135" s="38"/>
      <c r="P135" s="38"/>
    </row>
    <row r="136" spans="1:16" ht="16.5" customHeight="1" x14ac:dyDescent="0.25">
      <c r="A136" s="207"/>
      <c r="B136" s="208"/>
      <c r="C136" s="206"/>
      <c r="D136" s="3" t="s">
        <v>23</v>
      </c>
      <c r="E136" s="5">
        <v>0</v>
      </c>
      <c r="F136" s="5">
        <v>0</v>
      </c>
      <c r="G136" s="5">
        <v>0</v>
      </c>
      <c r="H136" s="105"/>
      <c r="I136" s="105"/>
      <c r="J136" s="105"/>
      <c r="K136" s="105"/>
      <c r="L136" s="178"/>
      <c r="M136" s="38"/>
      <c r="N136" s="38"/>
      <c r="O136" s="38"/>
      <c r="P136" s="38"/>
    </row>
    <row r="137" spans="1:16" ht="16.5" customHeight="1" x14ac:dyDescent="0.25">
      <c r="A137" s="207" t="s">
        <v>281</v>
      </c>
      <c r="B137" s="208" t="s">
        <v>317</v>
      </c>
      <c r="C137" s="208"/>
      <c r="D137" s="94" t="s">
        <v>4</v>
      </c>
      <c r="E137" s="5">
        <f>E139+E138+E140+E141</f>
        <v>67.100000000000009</v>
      </c>
      <c r="F137" s="5">
        <f>F139+F138+F140+F141</f>
        <v>0</v>
      </c>
      <c r="G137" s="5">
        <f>F137/E137*100</f>
        <v>0</v>
      </c>
      <c r="H137" s="5"/>
      <c r="I137" s="5"/>
      <c r="J137" s="5"/>
      <c r="K137" s="5"/>
      <c r="L137" s="197" t="s">
        <v>318</v>
      </c>
      <c r="M137" s="38"/>
      <c r="N137" s="38"/>
      <c r="O137" s="38"/>
      <c r="P137" s="38"/>
    </row>
    <row r="138" spans="1:16" ht="16.5" customHeight="1" x14ac:dyDescent="0.25">
      <c r="A138" s="207"/>
      <c r="B138" s="208"/>
      <c r="C138" s="208"/>
      <c r="D138" s="3" t="s">
        <v>5</v>
      </c>
      <c r="E138" s="5">
        <v>3.4</v>
      </c>
      <c r="F138" s="5">
        <v>0</v>
      </c>
      <c r="G138" s="5">
        <f>F138/E138*100</f>
        <v>0</v>
      </c>
      <c r="H138" s="5"/>
      <c r="I138" s="5"/>
      <c r="J138" s="5"/>
      <c r="K138" s="5"/>
      <c r="L138" s="197"/>
      <c r="M138" s="38"/>
      <c r="N138" s="38"/>
      <c r="O138" s="38"/>
      <c r="P138" s="38"/>
    </row>
    <row r="139" spans="1:16" ht="16.5" customHeight="1" x14ac:dyDescent="0.25">
      <c r="A139" s="207"/>
      <c r="B139" s="208"/>
      <c r="C139" s="208"/>
      <c r="D139" s="3" t="s">
        <v>6</v>
      </c>
      <c r="E139" s="5">
        <v>63.7</v>
      </c>
      <c r="F139" s="5">
        <v>0</v>
      </c>
      <c r="G139" s="5">
        <v>0</v>
      </c>
      <c r="H139" s="5"/>
      <c r="I139" s="5"/>
      <c r="J139" s="5"/>
      <c r="K139" s="5"/>
      <c r="L139" s="197"/>
      <c r="M139" s="38"/>
      <c r="N139" s="38"/>
      <c r="O139" s="38"/>
      <c r="P139" s="38"/>
    </row>
    <row r="140" spans="1:16" ht="16.5" customHeight="1" x14ac:dyDescent="0.25">
      <c r="A140" s="207"/>
      <c r="B140" s="208"/>
      <c r="C140" s="208"/>
      <c r="D140" s="3" t="s">
        <v>23</v>
      </c>
      <c r="E140" s="5">
        <v>0</v>
      </c>
      <c r="F140" s="5">
        <v>0</v>
      </c>
      <c r="G140" s="5">
        <v>0</v>
      </c>
      <c r="H140" s="5"/>
      <c r="I140" s="5"/>
      <c r="J140" s="5"/>
      <c r="K140" s="5"/>
      <c r="L140" s="197"/>
      <c r="M140" s="38"/>
      <c r="N140" s="38"/>
      <c r="O140" s="38"/>
      <c r="P140" s="38"/>
    </row>
    <row r="141" spans="1:16" ht="16.5" customHeight="1" x14ac:dyDescent="0.25">
      <c r="A141" s="207"/>
      <c r="B141" s="208"/>
      <c r="C141" s="208"/>
      <c r="D141" s="3" t="s">
        <v>9</v>
      </c>
      <c r="E141" s="5">
        <v>0</v>
      </c>
      <c r="F141" s="5">
        <v>0</v>
      </c>
      <c r="G141" s="5">
        <v>0</v>
      </c>
      <c r="H141" s="5"/>
      <c r="I141" s="5"/>
      <c r="J141" s="5"/>
      <c r="K141" s="5"/>
      <c r="L141" s="197"/>
      <c r="M141" s="38"/>
      <c r="N141" s="38"/>
      <c r="O141" s="38"/>
      <c r="P141" s="38"/>
    </row>
    <row r="142" spans="1:16" ht="16.5" customHeight="1" x14ac:dyDescent="0.25">
      <c r="A142" s="194" t="s">
        <v>284</v>
      </c>
      <c r="B142" s="204" t="s">
        <v>319</v>
      </c>
      <c r="C142" s="204"/>
      <c r="D142" s="94" t="s">
        <v>4</v>
      </c>
      <c r="E142" s="5">
        <f>SUM(E143:E146)</f>
        <v>6634.2</v>
      </c>
      <c r="F142" s="5">
        <f>SUM(F143:F146)</f>
        <v>0</v>
      </c>
      <c r="G142" s="5">
        <f>F142/E142*100</f>
        <v>0</v>
      </c>
      <c r="H142" s="109"/>
      <c r="I142" s="109"/>
      <c r="J142" s="109"/>
      <c r="K142" s="109"/>
      <c r="L142" s="176" t="s">
        <v>320</v>
      </c>
      <c r="M142" s="38"/>
      <c r="N142" s="38"/>
      <c r="O142" s="38"/>
      <c r="P142" s="38"/>
    </row>
    <row r="143" spans="1:16" ht="16.5" customHeight="1" x14ac:dyDescent="0.25">
      <c r="A143" s="195"/>
      <c r="B143" s="205"/>
      <c r="C143" s="205"/>
      <c r="D143" s="3" t="s">
        <v>5</v>
      </c>
      <c r="E143" s="5">
        <v>332</v>
      </c>
      <c r="F143" s="5">
        <v>0</v>
      </c>
      <c r="G143" s="5">
        <f>F143/E143*100</f>
        <v>0</v>
      </c>
      <c r="H143" s="104"/>
      <c r="I143" s="104"/>
      <c r="J143" s="104"/>
      <c r="K143" s="104"/>
      <c r="L143" s="177"/>
      <c r="M143" s="38"/>
      <c r="N143" s="38"/>
      <c r="O143" s="38"/>
      <c r="P143" s="38"/>
    </row>
    <row r="144" spans="1:16" ht="16.5" customHeight="1" x14ac:dyDescent="0.25">
      <c r="A144" s="195"/>
      <c r="B144" s="205"/>
      <c r="C144" s="205"/>
      <c r="D144" s="3" t="s">
        <v>6</v>
      </c>
      <c r="E144" s="5">
        <v>6302.2</v>
      </c>
      <c r="F144" s="5">
        <v>0</v>
      </c>
      <c r="G144" s="5">
        <v>0</v>
      </c>
      <c r="H144" s="104"/>
      <c r="I144" s="104"/>
      <c r="J144" s="104"/>
      <c r="K144" s="104"/>
      <c r="L144" s="177"/>
      <c r="M144" s="38"/>
      <c r="N144" s="38"/>
      <c r="O144" s="38"/>
      <c r="P144" s="38"/>
    </row>
    <row r="145" spans="1:16" ht="16.5" customHeight="1" x14ac:dyDescent="0.25">
      <c r="A145" s="195"/>
      <c r="B145" s="205"/>
      <c r="C145" s="205"/>
      <c r="D145" s="3" t="s">
        <v>9</v>
      </c>
      <c r="E145" s="5">
        <v>0</v>
      </c>
      <c r="F145" s="5">
        <v>0</v>
      </c>
      <c r="G145" s="5">
        <v>0</v>
      </c>
      <c r="H145" s="104"/>
      <c r="I145" s="104"/>
      <c r="J145" s="104"/>
      <c r="K145" s="104"/>
      <c r="L145" s="177"/>
      <c r="M145" s="38"/>
      <c r="N145" s="38"/>
      <c r="O145" s="38"/>
      <c r="P145" s="38"/>
    </row>
    <row r="146" spans="1:16" ht="16.5" customHeight="1" x14ac:dyDescent="0.25">
      <c r="A146" s="196"/>
      <c r="B146" s="206"/>
      <c r="C146" s="206"/>
      <c r="D146" s="3" t="s">
        <v>23</v>
      </c>
      <c r="E146" s="5">
        <v>0</v>
      </c>
      <c r="F146" s="5">
        <v>0</v>
      </c>
      <c r="G146" s="5">
        <v>0</v>
      </c>
      <c r="H146" s="105"/>
      <c r="I146" s="105"/>
      <c r="J146" s="105"/>
      <c r="K146" s="105"/>
      <c r="L146" s="178"/>
      <c r="M146" s="38"/>
      <c r="N146" s="38"/>
      <c r="O146" s="38"/>
      <c r="P146" s="38"/>
    </row>
    <row r="147" spans="1:16" ht="16.5" customHeight="1" x14ac:dyDescent="0.25">
      <c r="A147" s="179" t="s">
        <v>105</v>
      </c>
      <c r="B147" s="193" t="s">
        <v>321</v>
      </c>
      <c r="C147" s="193"/>
      <c r="D147" s="49" t="s">
        <v>4</v>
      </c>
      <c r="E147" s="43">
        <f>E148+E149+E150+E151</f>
        <v>9398.1899999999987</v>
      </c>
      <c r="F147" s="43">
        <f>SUM(F148:F151)</f>
        <v>1892.8767899999998</v>
      </c>
      <c r="G147" s="43">
        <f>F147/E147*100</f>
        <v>20.140865315555441</v>
      </c>
      <c r="H147" s="43"/>
      <c r="I147" s="43"/>
      <c r="J147" s="43"/>
      <c r="K147" s="43"/>
      <c r="L147" s="198" t="s">
        <v>323</v>
      </c>
      <c r="M147" s="38"/>
      <c r="N147" s="38"/>
      <c r="O147" s="38"/>
      <c r="P147" s="38"/>
    </row>
    <row r="148" spans="1:16" ht="16.5" customHeight="1" x14ac:dyDescent="0.25">
      <c r="A148" s="179"/>
      <c r="B148" s="193"/>
      <c r="C148" s="193"/>
      <c r="D148" s="10" t="s">
        <v>5</v>
      </c>
      <c r="E148" s="31">
        <f>E153+E158+E163+E168+E173+E178</f>
        <v>2877.24</v>
      </c>
      <c r="F148" s="31">
        <f>F153+F158+F163+F168+F173+F178</f>
        <v>785.89053999999999</v>
      </c>
      <c r="G148" s="31">
        <f>F148/E148*100</f>
        <v>27.314041929070914</v>
      </c>
      <c r="H148" s="31"/>
      <c r="I148" s="31"/>
      <c r="J148" s="31"/>
      <c r="K148" s="31"/>
      <c r="L148" s="198"/>
      <c r="M148" s="38"/>
      <c r="N148" s="38"/>
      <c r="O148" s="38"/>
      <c r="P148" s="38"/>
    </row>
    <row r="149" spans="1:16" ht="16.5" customHeight="1" x14ac:dyDescent="0.25">
      <c r="A149" s="179"/>
      <c r="B149" s="193"/>
      <c r="C149" s="193"/>
      <c r="D149" s="10" t="s">
        <v>6</v>
      </c>
      <c r="E149" s="31">
        <f>E154+E159+E164+E169+E174+E179</f>
        <v>6520.95</v>
      </c>
      <c r="F149" s="31">
        <f>F154+F159+F164+F169+F174+F179</f>
        <v>1106.9862499999999</v>
      </c>
      <c r="G149" s="31">
        <f>F149/E149*100</f>
        <v>16.975843243699153</v>
      </c>
      <c r="H149" s="31"/>
      <c r="I149" s="31"/>
      <c r="J149" s="31"/>
      <c r="K149" s="31"/>
      <c r="L149" s="198"/>
      <c r="M149" s="38"/>
      <c r="N149" s="38"/>
      <c r="O149" s="38"/>
      <c r="P149" s="38"/>
    </row>
    <row r="150" spans="1:16" x14ac:dyDescent="0.25">
      <c r="A150" s="179"/>
      <c r="B150" s="193"/>
      <c r="C150" s="193"/>
      <c r="D150" s="10" t="s">
        <v>23</v>
      </c>
      <c r="E150" s="31">
        <f t="shared" ref="E150:E151" si="6">E155+E160+E165+E170</f>
        <v>0</v>
      </c>
      <c r="F150" s="31">
        <f>F155+F160+F165+F170+F175+F180</f>
        <v>0</v>
      </c>
      <c r="G150" s="31">
        <v>0</v>
      </c>
      <c r="H150" s="31"/>
      <c r="I150" s="31"/>
      <c r="J150" s="31"/>
      <c r="K150" s="31"/>
      <c r="L150" s="198"/>
      <c r="M150" s="38"/>
      <c r="N150" s="38"/>
      <c r="O150" s="38"/>
      <c r="P150" s="38"/>
    </row>
    <row r="151" spans="1:16" ht="16.5" customHeight="1" x14ac:dyDescent="0.25">
      <c r="A151" s="179"/>
      <c r="B151" s="193"/>
      <c r="C151" s="193"/>
      <c r="D151" s="10" t="s">
        <v>9</v>
      </c>
      <c r="E151" s="31">
        <f t="shared" si="6"/>
        <v>0</v>
      </c>
      <c r="F151" s="31">
        <f>F156+F161+F166+F171+F176+F181</f>
        <v>0</v>
      </c>
      <c r="G151" s="31">
        <v>0</v>
      </c>
      <c r="H151" s="31"/>
      <c r="I151" s="31"/>
      <c r="J151" s="31"/>
      <c r="K151" s="31"/>
      <c r="L151" s="198"/>
      <c r="M151" s="38"/>
      <c r="N151" s="38"/>
      <c r="O151" s="38"/>
      <c r="P151" s="38"/>
    </row>
    <row r="152" spans="1:16" ht="16.5" customHeight="1" x14ac:dyDescent="0.25">
      <c r="A152" s="207" t="s">
        <v>282</v>
      </c>
      <c r="B152" s="208" t="s">
        <v>325</v>
      </c>
      <c r="C152" s="208"/>
      <c r="D152" s="94" t="s">
        <v>4</v>
      </c>
      <c r="E152" s="5">
        <f>E153+E154+E155+E156</f>
        <v>377.49</v>
      </c>
      <c r="F152" s="5">
        <f>F153+F154+F155+F156</f>
        <v>0</v>
      </c>
      <c r="G152" s="5">
        <f>F152/E152*100</f>
        <v>0</v>
      </c>
      <c r="H152" s="5"/>
      <c r="I152" s="5"/>
      <c r="J152" s="5"/>
      <c r="K152" s="5"/>
      <c r="L152" s="242" t="s">
        <v>324</v>
      </c>
    </row>
    <row r="153" spans="1:16" ht="16.5" customHeight="1" x14ac:dyDescent="0.25">
      <c r="A153" s="207"/>
      <c r="B153" s="208"/>
      <c r="C153" s="208"/>
      <c r="D153" s="3" t="s">
        <v>5</v>
      </c>
      <c r="E153" s="5">
        <v>18.940000000000001</v>
      </c>
      <c r="F153" s="5">
        <v>0</v>
      </c>
      <c r="G153" s="5">
        <f>F153/E153*100</f>
        <v>0</v>
      </c>
      <c r="H153" s="5"/>
      <c r="I153" s="5"/>
      <c r="J153" s="5"/>
      <c r="K153" s="5"/>
      <c r="L153" s="242"/>
    </row>
    <row r="154" spans="1:16" ht="16.5" customHeight="1" x14ac:dyDescent="0.25">
      <c r="A154" s="207"/>
      <c r="B154" s="208"/>
      <c r="C154" s="208"/>
      <c r="D154" s="3" t="s">
        <v>6</v>
      </c>
      <c r="E154" s="5">
        <v>358.55</v>
      </c>
      <c r="F154" s="5">
        <v>0</v>
      </c>
      <c r="G154" s="5">
        <v>0</v>
      </c>
      <c r="H154" s="5"/>
      <c r="I154" s="5"/>
      <c r="J154" s="5"/>
      <c r="K154" s="5"/>
      <c r="L154" s="242"/>
    </row>
    <row r="155" spans="1:16" ht="16.5" customHeight="1" x14ac:dyDescent="0.25">
      <c r="A155" s="207"/>
      <c r="B155" s="208"/>
      <c r="C155" s="208"/>
      <c r="D155" s="3" t="s">
        <v>23</v>
      </c>
      <c r="E155" s="5">
        <v>0</v>
      </c>
      <c r="F155" s="5">
        <v>0</v>
      </c>
      <c r="G155" s="5">
        <v>0</v>
      </c>
      <c r="H155" s="5"/>
      <c r="I155" s="5"/>
      <c r="J155" s="5"/>
      <c r="K155" s="5"/>
      <c r="L155" s="242"/>
    </row>
    <row r="156" spans="1:16" ht="16.5" customHeight="1" x14ac:dyDescent="0.25">
      <c r="A156" s="207"/>
      <c r="B156" s="208"/>
      <c r="C156" s="208"/>
      <c r="D156" s="3" t="s">
        <v>9</v>
      </c>
      <c r="E156" s="5">
        <v>0</v>
      </c>
      <c r="F156" s="5">
        <v>0</v>
      </c>
      <c r="G156" s="5">
        <v>0</v>
      </c>
      <c r="H156" s="5"/>
      <c r="I156" s="5"/>
      <c r="J156" s="5"/>
      <c r="K156" s="5"/>
      <c r="L156" s="242"/>
    </row>
    <row r="157" spans="1:16" x14ac:dyDescent="0.25">
      <c r="A157" s="207" t="s">
        <v>283</v>
      </c>
      <c r="B157" s="208" t="s">
        <v>326</v>
      </c>
      <c r="C157" s="208"/>
      <c r="D157" s="94" t="s">
        <v>4</v>
      </c>
      <c r="E157" s="5">
        <f>E158+E159+E160+E161</f>
        <v>4595.7</v>
      </c>
      <c r="F157" s="5">
        <f>F158+F159+F160+F161</f>
        <v>744.19605999999999</v>
      </c>
      <c r="G157" s="5">
        <f>F157/E157*100</f>
        <v>16.193312444241357</v>
      </c>
      <c r="H157" s="5"/>
      <c r="I157" s="5"/>
      <c r="J157" s="5"/>
      <c r="K157" s="5"/>
      <c r="L157" s="242" t="s">
        <v>327</v>
      </c>
    </row>
    <row r="158" spans="1:16" x14ac:dyDescent="0.25">
      <c r="A158" s="207"/>
      <c r="B158" s="208"/>
      <c r="C158" s="208"/>
      <c r="D158" s="3" t="s">
        <v>5</v>
      </c>
      <c r="E158" s="5">
        <v>229.8</v>
      </c>
      <c r="F158" s="5">
        <v>37.209809999999997</v>
      </c>
      <c r="G158" s="5">
        <f>F158/E158*100</f>
        <v>16.192258485639684</v>
      </c>
      <c r="H158" s="5"/>
      <c r="I158" s="5"/>
      <c r="J158" s="5"/>
      <c r="K158" s="5"/>
      <c r="L158" s="242"/>
    </row>
    <row r="159" spans="1:16" x14ac:dyDescent="0.25">
      <c r="A159" s="207"/>
      <c r="B159" s="208"/>
      <c r="C159" s="208"/>
      <c r="D159" s="3" t="s">
        <v>6</v>
      </c>
      <c r="E159" s="5">
        <v>4365.8999999999996</v>
      </c>
      <c r="F159" s="5">
        <v>706.98625000000004</v>
      </c>
      <c r="G159" s="5">
        <f>F159/E159*100</f>
        <v>16.193367919558398</v>
      </c>
      <c r="H159" s="5"/>
      <c r="I159" s="5"/>
      <c r="J159" s="5"/>
      <c r="K159" s="5"/>
      <c r="L159" s="242"/>
    </row>
    <row r="160" spans="1:16" x14ac:dyDescent="0.25">
      <c r="A160" s="207"/>
      <c r="B160" s="208"/>
      <c r="C160" s="208"/>
      <c r="D160" s="3" t="s">
        <v>23</v>
      </c>
      <c r="E160" s="5">
        <v>0</v>
      </c>
      <c r="F160" s="5">
        <v>0</v>
      </c>
      <c r="G160" s="5">
        <v>0</v>
      </c>
      <c r="H160" s="5"/>
      <c r="I160" s="5"/>
      <c r="J160" s="5"/>
      <c r="K160" s="5"/>
      <c r="L160" s="242"/>
    </row>
    <row r="161" spans="1:12" x14ac:dyDescent="0.25">
      <c r="A161" s="207"/>
      <c r="B161" s="208"/>
      <c r="C161" s="208"/>
      <c r="D161" s="3" t="s">
        <v>9</v>
      </c>
      <c r="E161" s="5">
        <v>0</v>
      </c>
      <c r="F161" s="5">
        <v>0</v>
      </c>
      <c r="G161" s="5">
        <v>0</v>
      </c>
      <c r="H161" s="5"/>
      <c r="I161" s="5"/>
      <c r="J161" s="5"/>
      <c r="K161" s="5"/>
      <c r="L161" s="242"/>
    </row>
    <row r="162" spans="1:12" x14ac:dyDescent="0.25">
      <c r="A162" s="194" t="s">
        <v>328</v>
      </c>
      <c r="B162" s="204" t="s">
        <v>329</v>
      </c>
      <c r="C162" s="204"/>
      <c r="D162" s="91" t="s">
        <v>4</v>
      </c>
      <c r="E162" s="5">
        <f>SUM(E163:E166)</f>
        <v>1020</v>
      </c>
      <c r="F162" s="5">
        <f>SUM(F163:F166)</f>
        <v>108</v>
      </c>
      <c r="G162" s="5">
        <f>F162/E162</f>
        <v>0.10588235294117647</v>
      </c>
      <c r="H162" s="5"/>
      <c r="I162" s="5"/>
      <c r="J162" s="5"/>
      <c r="K162" s="5"/>
      <c r="L162" s="242" t="s">
        <v>330</v>
      </c>
    </row>
    <row r="163" spans="1:12" x14ac:dyDescent="0.25">
      <c r="A163" s="195"/>
      <c r="B163" s="205"/>
      <c r="C163" s="205"/>
      <c r="D163" s="91" t="s">
        <v>5</v>
      </c>
      <c r="E163" s="5">
        <v>1020</v>
      </c>
      <c r="F163" s="5">
        <v>108</v>
      </c>
      <c r="G163" s="5">
        <f>F163/E163</f>
        <v>0.10588235294117647</v>
      </c>
      <c r="H163" s="5"/>
      <c r="I163" s="5"/>
      <c r="J163" s="5"/>
      <c r="K163" s="5"/>
      <c r="L163" s="242"/>
    </row>
    <row r="164" spans="1:12" x14ac:dyDescent="0.25">
      <c r="A164" s="195"/>
      <c r="B164" s="205"/>
      <c r="C164" s="205"/>
      <c r="D164" s="91" t="s">
        <v>6</v>
      </c>
      <c r="E164" s="5">
        <v>0</v>
      </c>
      <c r="F164" s="5">
        <v>0</v>
      </c>
      <c r="G164" s="5">
        <v>0</v>
      </c>
      <c r="H164" s="5"/>
      <c r="I164" s="5"/>
      <c r="J164" s="5"/>
      <c r="K164" s="5"/>
      <c r="L164" s="242"/>
    </row>
    <row r="165" spans="1:12" x14ac:dyDescent="0.25">
      <c r="A165" s="195"/>
      <c r="B165" s="205"/>
      <c r="C165" s="205"/>
      <c r="D165" s="91" t="s">
        <v>23</v>
      </c>
      <c r="E165" s="5">
        <v>0</v>
      </c>
      <c r="F165" s="5">
        <v>0</v>
      </c>
      <c r="G165" s="5">
        <v>0</v>
      </c>
      <c r="H165" s="5"/>
      <c r="I165" s="5"/>
      <c r="J165" s="5"/>
      <c r="K165" s="5"/>
      <c r="L165" s="242"/>
    </row>
    <row r="166" spans="1:12" x14ac:dyDescent="0.25">
      <c r="A166" s="196"/>
      <c r="B166" s="206"/>
      <c r="C166" s="206"/>
      <c r="D166" s="91" t="s">
        <v>9</v>
      </c>
      <c r="E166" s="5">
        <v>0</v>
      </c>
      <c r="F166" s="5">
        <v>0</v>
      </c>
      <c r="G166" s="5">
        <v>0</v>
      </c>
      <c r="H166" s="5"/>
      <c r="I166" s="5"/>
      <c r="J166" s="5"/>
      <c r="K166" s="5"/>
      <c r="L166" s="242"/>
    </row>
    <row r="167" spans="1:12" ht="16.5" customHeight="1" x14ac:dyDescent="0.25">
      <c r="A167" s="207" t="s">
        <v>333</v>
      </c>
      <c r="B167" s="208" t="s">
        <v>331</v>
      </c>
      <c r="C167" s="208"/>
      <c r="D167" s="94" t="s">
        <v>4</v>
      </c>
      <c r="E167" s="5">
        <f>E168+E169+E170+E171</f>
        <v>1900.1</v>
      </c>
      <c r="F167" s="5">
        <f>SUM(F168:F171)</f>
        <v>423.06713000000002</v>
      </c>
      <c r="G167" s="5">
        <f>F167/E167*100</f>
        <v>22.265519183200887</v>
      </c>
      <c r="H167" s="5"/>
      <c r="I167" s="5"/>
      <c r="J167" s="5"/>
      <c r="K167" s="5"/>
      <c r="L167" s="197" t="s">
        <v>108</v>
      </c>
    </row>
    <row r="168" spans="1:12" ht="16.5" customHeight="1" x14ac:dyDescent="0.25">
      <c r="A168" s="207"/>
      <c r="B168" s="208"/>
      <c r="C168" s="208"/>
      <c r="D168" s="3" t="s">
        <v>5</v>
      </c>
      <c r="E168" s="5">
        <v>103.6</v>
      </c>
      <c r="F168" s="5">
        <v>23.067129999999999</v>
      </c>
      <c r="G168" s="5">
        <f>F168/E168*100</f>
        <v>22.2655694980695</v>
      </c>
      <c r="H168" s="5"/>
      <c r="I168" s="5"/>
      <c r="J168" s="5"/>
      <c r="K168" s="5"/>
      <c r="L168" s="197"/>
    </row>
    <row r="169" spans="1:12" ht="16.5" customHeight="1" x14ac:dyDescent="0.25">
      <c r="A169" s="207"/>
      <c r="B169" s="208"/>
      <c r="C169" s="208"/>
      <c r="D169" s="3" t="s">
        <v>6</v>
      </c>
      <c r="E169" s="5">
        <v>1796.5</v>
      </c>
      <c r="F169" s="5">
        <v>400</v>
      </c>
      <c r="G169" s="5">
        <v>0</v>
      </c>
      <c r="H169" s="5"/>
      <c r="I169" s="5"/>
      <c r="J169" s="5"/>
      <c r="K169" s="5"/>
      <c r="L169" s="197"/>
    </row>
    <row r="170" spans="1:12" ht="16.5" customHeight="1" x14ac:dyDescent="0.25">
      <c r="A170" s="207"/>
      <c r="B170" s="208"/>
      <c r="C170" s="208"/>
      <c r="D170" s="3" t="s">
        <v>23</v>
      </c>
      <c r="E170" s="5">
        <v>0</v>
      </c>
      <c r="F170" s="5">
        <v>0</v>
      </c>
      <c r="G170" s="5">
        <v>0</v>
      </c>
      <c r="H170" s="5"/>
      <c r="I170" s="5"/>
      <c r="J170" s="5"/>
      <c r="K170" s="5"/>
      <c r="L170" s="197"/>
    </row>
    <row r="171" spans="1:12" ht="16.5" customHeight="1" x14ac:dyDescent="0.25">
      <c r="A171" s="207"/>
      <c r="B171" s="208"/>
      <c r="C171" s="208"/>
      <c r="D171" s="3" t="s">
        <v>9</v>
      </c>
      <c r="E171" s="5">
        <v>0</v>
      </c>
      <c r="F171" s="5">
        <v>0</v>
      </c>
      <c r="G171" s="5">
        <v>0</v>
      </c>
      <c r="H171" s="5"/>
      <c r="I171" s="5"/>
      <c r="J171" s="5"/>
      <c r="K171" s="5"/>
      <c r="L171" s="197"/>
    </row>
    <row r="172" spans="1:12" ht="16.5" customHeight="1" x14ac:dyDescent="0.25">
      <c r="A172" s="194" t="s">
        <v>332</v>
      </c>
      <c r="B172" s="204" t="s">
        <v>335</v>
      </c>
      <c r="C172" s="204"/>
      <c r="D172" s="94" t="s">
        <v>4</v>
      </c>
      <c r="E172" s="5">
        <f>SUM(E173:E176)</f>
        <v>1109.0999999999999</v>
      </c>
      <c r="F172" s="5">
        <f>SUM(F173:F176)</f>
        <v>617.61360000000002</v>
      </c>
      <c r="G172" s="5">
        <f>F172/E172</f>
        <v>0.55686015688396007</v>
      </c>
      <c r="H172" s="109"/>
      <c r="I172" s="109"/>
      <c r="J172" s="109"/>
      <c r="K172" s="109"/>
      <c r="L172" s="176" t="s">
        <v>337</v>
      </c>
    </row>
    <row r="173" spans="1:12" ht="16.5" customHeight="1" x14ac:dyDescent="0.25">
      <c r="A173" s="195"/>
      <c r="B173" s="205"/>
      <c r="C173" s="205"/>
      <c r="D173" s="94" t="s">
        <v>5</v>
      </c>
      <c r="E173" s="5">
        <v>1109.0999999999999</v>
      </c>
      <c r="F173" s="5">
        <v>617.61360000000002</v>
      </c>
      <c r="G173" s="5">
        <f>F173/E173</f>
        <v>0.55686015688396007</v>
      </c>
      <c r="H173" s="104"/>
      <c r="I173" s="104"/>
      <c r="J173" s="104"/>
      <c r="K173" s="104"/>
      <c r="L173" s="177"/>
    </row>
    <row r="174" spans="1:12" ht="16.5" customHeight="1" x14ac:dyDescent="0.25">
      <c r="A174" s="195"/>
      <c r="B174" s="205"/>
      <c r="C174" s="205"/>
      <c r="D174" s="94" t="s">
        <v>6</v>
      </c>
      <c r="E174" s="5">
        <v>0</v>
      </c>
      <c r="F174" s="5">
        <v>0</v>
      </c>
      <c r="G174" s="5">
        <v>0</v>
      </c>
      <c r="H174" s="104"/>
      <c r="I174" s="104"/>
      <c r="J174" s="104"/>
      <c r="K174" s="104"/>
      <c r="L174" s="177"/>
    </row>
    <row r="175" spans="1:12" ht="16.5" customHeight="1" x14ac:dyDescent="0.25">
      <c r="A175" s="195"/>
      <c r="B175" s="205"/>
      <c r="C175" s="205"/>
      <c r="D175" s="94" t="s">
        <v>23</v>
      </c>
      <c r="E175" s="5">
        <v>0</v>
      </c>
      <c r="F175" s="5">
        <v>0</v>
      </c>
      <c r="G175" s="5">
        <v>0</v>
      </c>
      <c r="H175" s="104"/>
      <c r="I175" s="104"/>
      <c r="J175" s="104"/>
      <c r="K175" s="104"/>
      <c r="L175" s="177"/>
    </row>
    <row r="176" spans="1:12" ht="16.5" customHeight="1" x14ac:dyDescent="0.25">
      <c r="A176" s="196"/>
      <c r="B176" s="206"/>
      <c r="C176" s="206"/>
      <c r="D176" s="94" t="s">
        <v>9</v>
      </c>
      <c r="E176" s="5">
        <v>0</v>
      </c>
      <c r="F176" s="5">
        <v>0</v>
      </c>
      <c r="G176" s="5">
        <v>0</v>
      </c>
      <c r="H176" s="105"/>
      <c r="I176" s="105"/>
      <c r="J176" s="105"/>
      <c r="K176" s="105"/>
      <c r="L176" s="178"/>
    </row>
    <row r="177" spans="1:12" ht="16.5" customHeight="1" x14ac:dyDescent="0.25">
      <c r="A177" s="194" t="s">
        <v>334</v>
      </c>
      <c r="B177" s="204" t="s">
        <v>336</v>
      </c>
      <c r="C177" s="204"/>
      <c r="D177" s="94" t="s">
        <v>4</v>
      </c>
      <c r="E177" s="5">
        <f>SUM(E178:E181)</f>
        <v>395.8</v>
      </c>
      <c r="F177" s="5">
        <f>SUM(F178:F181)</f>
        <v>0</v>
      </c>
      <c r="G177" s="5">
        <f>F177/E177</f>
        <v>0</v>
      </c>
      <c r="H177" s="109"/>
      <c r="I177" s="109"/>
      <c r="J177" s="109"/>
      <c r="K177" s="109"/>
      <c r="L177" s="176" t="s">
        <v>337</v>
      </c>
    </row>
    <row r="178" spans="1:12" ht="16.5" customHeight="1" x14ac:dyDescent="0.25">
      <c r="A178" s="195"/>
      <c r="B178" s="205"/>
      <c r="C178" s="205"/>
      <c r="D178" s="94" t="s">
        <v>5</v>
      </c>
      <c r="E178" s="5">
        <v>395.8</v>
      </c>
      <c r="F178" s="5">
        <v>0</v>
      </c>
      <c r="G178" s="5">
        <f>F178/E178</f>
        <v>0</v>
      </c>
      <c r="H178" s="104"/>
      <c r="I178" s="104"/>
      <c r="J178" s="104"/>
      <c r="K178" s="104"/>
      <c r="L178" s="177"/>
    </row>
    <row r="179" spans="1:12" ht="16.5" customHeight="1" x14ac:dyDescent="0.25">
      <c r="A179" s="195"/>
      <c r="B179" s="205"/>
      <c r="C179" s="205"/>
      <c r="D179" s="94" t="s">
        <v>6</v>
      </c>
      <c r="E179" s="5">
        <v>0</v>
      </c>
      <c r="F179" s="5">
        <v>0</v>
      </c>
      <c r="G179" s="5">
        <v>0</v>
      </c>
      <c r="H179" s="104"/>
      <c r="I179" s="104"/>
      <c r="J179" s="104"/>
      <c r="K179" s="104"/>
      <c r="L179" s="177"/>
    </row>
    <row r="180" spans="1:12" ht="16.5" customHeight="1" x14ac:dyDescent="0.25">
      <c r="A180" s="195"/>
      <c r="B180" s="205"/>
      <c r="C180" s="205"/>
      <c r="D180" s="94" t="s">
        <v>23</v>
      </c>
      <c r="E180" s="5">
        <v>0</v>
      </c>
      <c r="F180" s="5">
        <v>0</v>
      </c>
      <c r="G180" s="5">
        <v>0</v>
      </c>
      <c r="H180" s="104"/>
      <c r="I180" s="104"/>
      <c r="J180" s="104"/>
      <c r="K180" s="104"/>
      <c r="L180" s="177"/>
    </row>
    <row r="181" spans="1:12" ht="16.5" customHeight="1" x14ac:dyDescent="0.25">
      <c r="A181" s="196"/>
      <c r="B181" s="206"/>
      <c r="C181" s="206"/>
      <c r="D181" s="94" t="s">
        <v>9</v>
      </c>
      <c r="E181" s="5">
        <v>0</v>
      </c>
      <c r="F181" s="5">
        <v>0</v>
      </c>
      <c r="G181" s="5">
        <v>0</v>
      </c>
      <c r="H181" s="105"/>
      <c r="I181" s="105"/>
      <c r="J181" s="105"/>
      <c r="K181" s="105"/>
      <c r="L181" s="178"/>
    </row>
    <row r="182" spans="1:12" ht="16.5" customHeight="1" x14ac:dyDescent="0.25">
      <c r="A182" s="187" t="s">
        <v>8</v>
      </c>
      <c r="B182" s="243" t="s">
        <v>12</v>
      </c>
      <c r="C182" s="257"/>
      <c r="D182" s="51" t="s">
        <v>4</v>
      </c>
      <c r="E182" s="52">
        <f>E183+E184+E185+E186</f>
        <v>438</v>
      </c>
      <c r="F182" s="52">
        <f>F183+F184+F185+F186</f>
        <v>171.5822</v>
      </c>
      <c r="G182" s="52">
        <f>F182/E182*100</f>
        <v>39.174018264840186</v>
      </c>
      <c r="H182" s="52"/>
      <c r="I182" s="52"/>
      <c r="J182" s="52"/>
      <c r="K182" s="52"/>
      <c r="L182" s="229" t="s">
        <v>66</v>
      </c>
    </row>
    <row r="183" spans="1:12" ht="15.75" customHeight="1" x14ac:dyDescent="0.25">
      <c r="A183" s="187"/>
      <c r="B183" s="243"/>
      <c r="C183" s="257"/>
      <c r="D183" s="51" t="s">
        <v>5</v>
      </c>
      <c r="E183" s="52">
        <f t="shared" ref="E183:F186" si="7">E190+E195+E201</f>
        <v>438</v>
      </c>
      <c r="F183" s="52">
        <f t="shared" si="7"/>
        <v>171.5822</v>
      </c>
      <c r="G183" s="52">
        <f>F183/E183*100</f>
        <v>39.174018264840186</v>
      </c>
      <c r="H183" s="52"/>
      <c r="I183" s="52"/>
      <c r="J183" s="52"/>
      <c r="K183" s="52"/>
      <c r="L183" s="229"/>
    </row>
    <row r="184" spans="1:12" ht="16.5" customHeight="1" x14ac:dyDescent="0.25">
      <c r="A184" s="187"/>
      <c r="B184" s="243"/>
      <c r="C184" s="257"/>
      <c r="D184" s="51" t="s">
        <v>6</v>
      </c>
      <c r="E184" s="52">
        <f t="shared" si="7"/>
        <v>0</v>
      </c>
      <c r="F184" s="52">
        <f t="shared" si="7"/>
        <v>0</v>
      </c>
      <c r="G184" s="53">
        <v>0</v>
      </c>
      <c r="H184" s="53"/>
      <c r="I184" s="53"/>
      <c r="J184" s="53"/>
      <c r="K184" s="53"/>
      <c r="L184" s="229"/>
    </row>
    <row r="185" spans="1:12" ht="16.5" customHeight="1" x14ac:dyDescent="0.25">
      <c r="A185" s="187"/>
      <c r="B185" s="243"/>
      <c r="C185" s="257"/>
      <c r="D185" s="51" t="s">
        <v>23</v>
      </c>
      <c r="E185" s="52">
        <f t="shared" si="7"/>
        <v>0</v>
      </c>
      <c r="F185" s="52">
        <f t="shared" si="7"/>
        <v>0</v>
      </c>
      <c r="G185" s="53">
        <v>0</v>
      </c>
      <c r="H185" s="53"/>
      <c r="I185" s="53"/>
      <c r="J185" s="53"/>
      <c r="K185" s="53"/>
      <c r="L185" s="229"/>
    </row>
    <row r="186" spans="1:12" ht="15.75" customHeight="1" x14ac:dyDescent="0.25">
      <c r="A186" s="187"/>
      <c r="B186" s="243"/>
      <c r="C186" s="257"/>
      <c r="D186" s="51" t="s">
        <v>9</v>
      </c>
      <c r="E186" s="52">
        <f t="shared" si="7"/>
        <v>0</v>
      </c>
      <c r="F186" s="52">
        <f t="shared" si="7"/>
        <v>0</v>
      </c>
      <c r="G186" s="53">
        <v>0</v>
      </c>
      <c r="H186" s="53"/>
      <c r="I186" s="53"/>
      <c r="J186" s="53"/>
      <c r="K186" s="53"/>
      <c r="L186" s="229"/>
    </row>
    <row r="187" spans="1:12" ht="16.5" customHeight="1" x14ac:dyDescent="0.25">
      <c r="A187" s="188" t="s">
        <v>109</v>
      </c>
      <c r="B187" s="188"/>
      <c r="C187" s="188"/>
      <c r="D187" s="188"/>
      <c r="E187" s="188"/>
      <c r="F187" s="188"/>
      <c r="G187" s="188"/>
      <c r="H187" s="188"/>
      <c r="I187" s="188"/>
      <c r="J187" s="188"/>
      <c r="K187" s="188"/>
      <c r="L187" s="188"/>
    </row>
    <row r="188" spans="1:12" ht="16.5" customHeight="1" x14ac:dyDescent="0.25">
      <c r="A188" s="188" t="s">
        <v>110</v>
      </c>
      <c r="B188" s="188"/>
      <c r="C188" s="188"/>
      <c r="D188" s="188"/>
      <c r="E188" s="188"/>
      <c r="F188" s="188"/>
      <c r="G188" s="188"/>
      <c r="H188" s="188"/>
      <c r="I188" s="188"/>
      <c r="J188" s="188"/>
      <c r="K188" s="188"/>
      <c r="L188" s="188"/>
    </row>
    <row r="189" spans="1:12" ht="43.5" customHeight="1" x14ac:dyDescent="0.25">
      <c r="A189" s="179" t="s">
        <v>38</v>
      </c>
      <c r="B189" s="224" t="s">
        <v>112</v>
      </c>
      <c r="C189" s="147"/>
      <c r="D189" s="49" t="s">
        <v>4</v>
      </c>
      <c r="E189" s="43">
        <f>E190+E191+E192+E193</f>
        <v>128</v>
      </c>
      <c r="F189" s="43">
        <f>F190+F191+F192+F193</f>
        <v>74.672499999999999</v>
      </c>
      <c r="G189" s="50">
        <f>F189/E189*100</f>
        <v>58.337890625</v>
      </c>
      <c r="H189" s="135" t="s">
        <v>403</v>
      </c>
      <c r="I189" s="11">
        <v>100</v>
      </c>
      <c r="J189" s="11">
        <v>45</v>
      </c>
      <c r="K189" s="11">
        <f>J189/I189*100</f>
        <v>45</v>
      </c>
      <c r="L189" s="198" t="s">
        <v>111</v>
      </c>
    </row>
    <row r="190" spans="1:12" ht="16.5" customHeight="1" x14ac:dyDescent="0.25">
      <c r="A190" s="179"/>
      <c r="B190" s="224"/>
      <c r="C190" s="148"/>
      <c r="D190" s="10" t="s">
        <v>5</v>
      </c>
      <c r="E190" s="31">
        <v>128</v>
      </c>
      <c r="F190" s="31">
        <v>74.672499999999999</v>
      </c>
      <c r="G190" s="11">
        <f>F190/E190*100</f>
        <v>58.337890625</v>
      </c>
      <c r="H190" s="11"/>
      <c r="I190" s="11"/>
      <c r="J190" s="11"/>
      <c r="K190" s="11"/>
      <c r="L190" s="198"/>
    </row>
    <row r="191" spans="1:12" ht="16.5" customHeight="1" x14ac:dyDescent="0.25">
      <c r="A191" s="179"/>
      <c r="B191" s="224"/>
      <c r="C191" s="148"/>
      <c r="D191" s="10" t="s">
        <v>6</v>
      </c>
      <c r="E191" s="31">
        <v>0</v>
      </c>
      <c r="F191" s="31">
        <v>0</v>
      </c>
      <c r="G191" s="11">
        <v>0</v>
      </c>
      <c r="H191" s="11"/>
      <c r="I191" s="11"/>
      <c r="J191" s="11"/>
      <c r="K191" s="11"/>
      <c r="L191" s="198"/>
    </row>
    <row r="192" spans="1:12" ht="16.5" customHeight="1" x14ac:dyDescent="0.25">
      <c r="A192" s="179"/>
      <c r="B192" s="224"/>
      <c r="C192" s="148"/>
      <c r="D192" s="10" t="s">
        <v>23</v>
      </c>
      <c r="E192" s="31">
        <v>0</v>
      </c>
      <c r="F192" s="31">
        <v>0</v>
      </c>
      <c r="G192" s="11">
        <v>0</v>
      </c>
      <c r="H192" s="11"/>
      <c r="I192" s="11"/>
      <c r="J192" s="11"/>
      <c r="K192" s="11"/>
      <c r="L192" s="198"/>
    </row>
    <row r="193" spans="1:12" ht="16.5" customHeight="1" x14ac:dyDescent="0.25">
      <c r="A193" s="179"/>
      <c r="B193" s="224"/>
      <c r="C193" s="149"/>
      <c r="D193" s="10" t="s">
        <v>9</v>
      </c>
      <c r="E193" s="31">
        <v>0</v>
      </c>
      <c r="F193" s="31">
        <v>0</v>
      </c>
      <c r="G193" s="11">
        <v>0</v>
      </c>
      <c r="H193" s="11"/>
      <c r="I193" s="11"/>
      <c r="J193" s="11"/>
      <c r="K193" s="11"/>
      <c r="L193" s="198"/>
    </row>
    <row r="194" spans="1:12" ht="45" customHeight="1" x14ac:dyDescent="0.25">
      <c r="A194" s="179" t="s">
        <v>39</v>
      </c>
      <c r="B194" s="224" t="s">
        <v>113</v>
      </c>
      <c r="C194" s="147"/>
      <c r="D194" s="49" t="s">
        <v>4</v>
      </c>
      <c r="E194" s="43">
        <f>E195+E196+E197+E198</f>
        <v>122</v>
      </c>
      <c r="F194" s="43">
        <f>F195+F196+F197+F198</f>
        <v>40.600999999999999</v>
      </c>
      <c r="G194" s="50">
        <f>F194/E194*100</f>
        <v>33.279508196721309</v>
      </c>
      <c r="H194" s="135" t="s">
        <v>403</v>
      </c>
      <c r="I194" s="11">
        <v>100</v>
      </c>
      <c r="J194" s="11">
        <v>30</v>
      </c>
      <c r="K194" s="11">
        <f>J194/I194*100</f>
        <v>30</v>
      </c>
      <c r="L194" s="198" t="s">
        <v>53</v>
      </c>
    </row>
    <row r="195" spans="1:12" ht="15.75" customHeight="1" x14ac:dyDescent="0.25">
      <c r="A195" s="179"/>
      <c r="B195" s="224"/>
      <c r="C195" s="148"/>
      <c r="D195" s="10" t="s">
        <v>5</v>
      </c>
      <c r="E195" s="31">
        <v>122</v>
      </c>
      <c r="F195" s="31">
        <v>40.600999999999999</v>
      </c>
      <c r="G195" s="11">
        <f>F195/E195*100</f>
        <v>33.279508196721309</v>
      </c>
      <c r="H195" s="11"/>
      <c r="I195" s="11"/>
      <c r="J195" s="11"/>
      <c r="K195" s="11"/>
      <c r="L195" s="198"/>
    </row>
    <row r="196" spans="1:12" ht="16.5" customHeight="1" x14ac:dyDescent="0.25">
      <c r="A196" s="179"/>
      <c r="B196" s="224"/>
      <c r="C196" s="148"/>
      <c r="D196" s="10" t="s">
        <v>6</v>
      </c>
      <c r="E196" s="31">
        <v>0</v>
      </c>
      <c r="F196" s="31">
        <v>0</v>
      </c>
      <c r="G196" s="11">
        <v>0</v>
      </c>
      <c r="H196" s="11"/>
      <c r="I196" s="11"/>
      <c r="J196" s="11"/>
      <c r="K196" s="11"/>
      <c r="L196" s="198"/>
    </row>
    <row r="197" spans="1:12" ht="15.75" customHeight="1" x14ac:dyDescent="0.25">
      <c r="A197" s="179"/>
      <c r="B197" s="224"/>
      <c r="C197" s="148"/>
      <c r="D197" s="10" t="s">
        <v>23</v>
      </c>
      <c r="E197" s="31">
        <v>0</v>
      </c>
      <c r="F197" s="31">
        <v>0</v>
      </c>
      <c r="G197" s="11">
        <v>0</v>
      </c>
      <c r="H197" s="11"/>
      <c r="I197" s="11"/>
      <c r="J197" s="11"/>
      <c r="K197" s="11"/>
      <c r="L197" s="198"/>
    </row>
    <row r="198" spans="1:12" ht="16.5" customHeight="1" x14ac:dyDescent="0.25">
      <c r="A198" s="179"/>
      <c r="B198" s="224"/>
      <c r="C198" s="149"/>
      <c r="D198" s="10" t="s">
        <v>9</v>
      </c>
      <c r="E198" s="31">
        <v>0</v>
      </c>
      <c r="F198" s="31">
        <v>0</v>
      </c>
      <c r="G198" s="11">
        <v>0</v>
      </c>
      <c r="H198" s="11"/>
      <c r="I198" s="11"/>
      <c r="J198" s="11"/>
      <c r="K198" s="11"/>
      <c r="L198" s="198"/>
    </row>
    <row r="199" spans="1:12" ht="16.5" customHeight="1" x14ac:dyDescent="0.25">
      <c r="A199" s="188" t="s">
        <v>114</v>
      </c>
      <c r="B199" s="188"/>
      <c r="C199" s="188"/>
      <c r="D199" s="188"/>
      <c r="E199" s="188"/>
      <c r="F199" s="188"/>
      <c r="G199" s="188"/>
      <c r="H199" s="188"/>
      <c r="I199" s="188"/>
      <c r="J199" s="188"/>
      <c r="K199" s="188"/>
      <c r="L199" s="188"/>
    </row>
    <row r="200" spans="1:12" ht="30" customHeight="1" x14ac:dyDescent="0.25">
      <c r="A200" s="179" t="s">
        <v>115</v>
      </c>
      <c r="B200" s="224" t="s">
        <v>116</v>
      </c>
      <c r="C200" s="147"/>
      <c r="D200" s="49" t="s">
        <v>4</v>
      </c>
      <c r="E200" s="43">
        <f>E201+E202+E203+E204</f>
        <v>188</v>
      </c>
      <c r="F200" s="43">
        <f>F201+F202+F203+F204</f>
        <v>56.308700000000002</v>
      </c>
      <c r="G200" s="50">
        <f>F200/E200*100</f>
        <v>29.951436170212769</v>
      </c>
      <c r="H200" s="135" t="s">
        <v>404</v>
      </c>
      <c r="I200" s="11">
        <v>2</v>
      </c>
      <c r="J200" s="11">
        <v>0</v>
      </c>
      <c r="K200" s="11">
        <f>J200/I200*100</f>
        <v>0</v>
      </c>
      <c r="L200" s="198" t="s">
        <v>117</v>
      </c>
    </row>
    <row r="201" spans="1:12" ht="16.5" customHeight="1" x14ac:dyDescent="0.25">
      <c r="A201" s="179"/>
      <c r="B201" s="224"/>
      <c r="C201" s="148"/>
      <c r="D201" s="10" t="s">
        <v>5</v>
      </c>
      <c r="E201" s="31">
        <v>188</v>
      </c>
      <c r="F201" s="31">
        <v>56.308700000000002</v>
      </c>
      <c r="G201" s="11">
        <f>F201/E201*100</f>
        <v>29.951436170212769</v>
      </c>
      <c r="H201" s="11"/>
      <c r="I201" s="11"/>
      <c r="J201" s="11"/>
      <c r="K201" s="11"/>
      <c r="L201" s="198"/>
    </row>
    <row r="202" spans="1:12" ht="15.75" customHeight="1" x14ac:dyDescent="0.25">
      <c r="A202" s="179"/>
      <c r="B202" s="224"/>
      <c r="C202" s="148"/>
      <c r="D202" s="10" t="s">
        <v>6</v>
      </c>
      <c r="E202" s="31">
        <v>0</v>
      </c>
      <c r="F202" s="31">
        <v>0</v>
      </c>
      <c r="G202" s="11">
        <v>0</v>
      </c>
      <c r="H202" s="11"/>
      <c r="I202" s="11"/>
      <c r="J202" s="11"/>
      <c r="K202" s="11"/>
      <c r="L202" s="198"/>
    </row>
    <row r="203" spans="1:12" ht="15.75" customHeight="1" x14ac:dyDescent="0.25">
      <c r="A203" s="179"/>
      <c r="B203" s="224"/>
      <c r="C203" s="148"/>
      <c r="D203" s="10" t="s">
        <v>23</v>
      </c>
      <c r="E203" s="31">
        <v>0</v>
      </c>
      <c r="F203" s="31">
        <v>0</v>
      </c>
      <c r="G203" s="11">
        <v>0</v>
      </c>
      <c r="H203" s="11"/>
      <c r="I203" s="11"/>
      <c r="J203" s="11"/>
      <c r="K203" s="11"/>
      <c r="L203" s="198"/>
    </row>
    <row r="204" spans="1:12" ht="16.5" customHeight="1" x14ac:dyDescent="0.25">
      <c r="A204" s="179"/>
      <c r="B204" s="224"/>
      <c r="C204" s="149"/>
      <c r="D204" s="10" t="s">
        <v>9</v>
      </c>
      <c r="E204" s="31">
        <v>0</v>
      </c>
      <c r="F204" s="31">
        <v>0</v>
      </c>
      <c r="G204" s="11">
        <v>0</v>
      </c>
      <c r="H204" s="11"/>
      <c r="I204" s="11"/>
      <c r="J204" s="11"/>
      <c r="K204" s="11"/>
      <c r="L204" s="198"/>
    </row>
    <row r="205" spans="1:12" ht="16.5" customHeight="1" x14ac:dyDescent="0.25">
      <c r="A205" s="187" t="s">
        <v>16</v>
      </c>
      <c r="B205" s="243" t="s">
        <v>13</v>
      </c>
      <c r="C205" s="257"/>
      <c r="D205" s="51" t="s">
        <v>4</v>
      </c>
      <c r="E205" s="52">
        <f>E206+E207+E208+E209</f>
        <v>4191.13</v>
      </c>
      <c r="F205" s="52">
        <f>F206+F207+F208+F209</f>
        <v>611.57394999999997</v>
      </c>
      <c r="G205" s="52">
        <f>F205/E205*100</f>
        <v>14.592101652776218</v>
      </c>
      <c r="H205" s="52"/>
      <c r="I205" s="52"/>
      <c r="J205" s="52"/>
      <c r="K205" s="52"/>
      <c r="L205" s="212" t="s">
        <v>68</v>
      </c>
    </row>
    <row r="206" spans="1:12" ht="16.5" customHeight="1" x14ac:dyDescent="0.25">
      <c r="A206" s="187"/>
      <c r="B206" s="243"/>
      <c r="C206" s="257"/>
      <c r="D206" s="51" t="s">
        <v>5</v>
      </c>
      <c r="E206" s="52">
        <f>E213+E218+E224+E230+E237</f>
        <v>2293.0700000000002</v>
      </c>
      <c r="F206" s="52">
        <f>F213+F218+F224+F230</f>
        <v>243.03584000000001</v>
      </c>
      <c r="G206" s="52">
        <f>F206/E206*100</f>
        <v>10.598710026296624</v>
      </c>
      <c r="H206" s="52"/>
      <c r="I206" s="52"/>
      <c r="J206" s="52"/>
      <c r="K206" s="52"/>
      <c r="L206" s="212"/>
    </row>
    <row r="207" spans="1:12" ht="16.5" customHeight="1" x14ac:dyDescent="0.25">
      <c r="A207" s="187"/>
      <c r="B207" s="243"/>
      <c r="C207" s="257"/>
      <c r="D207" s="51" t="s">
        <v>6</v>
      </c>
      <c r="E207" s="52">
        <f>E214+E219+E225+E231+E238</f>
        <v>1898.0600000000002</v>
      </c>
      <c r="F207" s="52">
        <f>F214+F219+F225+F231</f>
        <v>368.53811000000002</v>
      </c>
      <c r="G207" s="52">
        <f>F207/E207*100</f>
        <v>19.416567969400333</v>
      </c>
      <c r="H207" s="52"/>
      <c r="I207" s="52"/>
      <c r="J207" s="52"/>
      <c r="K207" s="52"/>
      <c r="L207" s="212"/>
    </row>
    <row r="208" spans="1:12" ht="16.5" customHeight="1" x14ac:dyDescent="0.25">
      <c r="A208" s="187"/>
      <c r="B208" s="243"/>
      <c r="C208" s="257"/>
      <c r="D208" s="51" t="s">
        <v>23</v>
      </c>
      <c r="E208" s="52">
        <f>E215+E220+E226+E232+E239</f>
        <v>0</v>
      </c>
      <c r="F208" s="52">
        <v>0</v>
      </c>
      <c r="G208" s="52">
        <v>0</v>
      </c>
      <c r="H208" s="52"/>
      <c r="I208" s="52"/>
      <c r="J208" s="52"/>
      <c r="K208" s="52"/>
      <c r="L208" s="212"/>
    </row>
    <row r="209" spans="1:12" ht="16.5" customHeight="1" x14ac:dyDescent="0.25">
      <c r="A209" s="187"/>
      <c r="B209" s="243"/>
      <c r="C209" s="257"/>
      <c r="D209" s="51" t="s">
        <v>9</v>
      </c>
      <c r="E209" s="52">
        <f>E216+E221+E227+E233+E240</f>
        <v>0</v>
      </c>
      <c r="F209" s="53">
        <v>0</v>
      </c>
      <c r="G209" s="52">
        <v>0</v>
      </c>
      <c r="H209" s="52"/>
      <c r="I209" s="52"/>
      <c r="J209" s="52"/>
      <c r="K209" s="52"/>
      <c r="L209" s="212"/>
    </row>
    <row r="210" spans="1:12" ht="14.25" customHeight="1" x14ac:dyDescent="0.25">
      <c r="A210" s="188" t="s">
        <v>118</v>
      </c>
      <c r="B210" s="188"/>
      <c r="C210" s="188"/>
      <c r="D210" s="188"/>
      <c r="E210" s="188"/>
      <c r="F210" s="188"/>
      <c r="G210" s="188"/>
      <c r="H210" s="188"/>
      <c r="I210" s="188"/>
      <c r="J210" s="188"/>
      <c r="K210" s="188"/>
      <c r="L210" s="188"/>
    </row>
    <row r="211" spans="1:12" ht="14.25" customHeight="1" x14ac:dyDescent="0.25">
      <c r="A211" s="188" t="s">
        <v>119</v>
      </c>
      <c r="B211" s="188"/>
      <c r="C211" s="188"/>
      <c r="D211" s="188"/>
      <c r="E211" s="188"/>
      <c r="F211" s="188"/>
      <c r="G211" s="188"/>
      <c r="H211" s="188"/>
      <c r="I211" s="188"/>
      <c r="J211" s="188"/>
      <c r="K211" s="188"/>
      <c r="L211" s="188"/>
    </row>
    <row r="212" spans="1:12" ht="36.75" customHeight="1" x14ac:dyDescent="0.25">
      <c r="A212" s="179" t="s">
        <v>40</v>
      </c>
      <c r="B212" s="259" t="s">
        <v>120</v>
      </c>
      <c r="C212" s="193"/>
      <c r="D212" s="49" t="s">
        <v>4</v>
      </c>
      <c r="E212" s="43">
        <f>E213+E214+E215+E216</f>
        <v>3371.96</v>
      </c>
      <c r="F212" s="43">
        <f>SUM(F213:F216)</f>
        <v>467.97487999999998</v>
      </c>
      <c r="G212" s="43">
        <f>F212/E212*100</f>
        <v>13.878423231592308</v>
      </c>
      <c r="H212" s="136" t="s">
        <v>405</v>
      </c>
      <c r="I212" s="137">
        <v>324</v>
      </c>
      <c r="J212" s="137">
        <v>40</v>
      </c>
      <c r="K212" s="31">
        <f>J212/I212*100</f>
        <v>12.345679012345679</v>
      </c>
      <c r="L212" s="263" t="s">
        <v>123</v>
      </c>
    </row>
    <row r="213" spans="1:12" ht="16.5" customHeight="1" x14ac:dyDescent="0.25">
      <c r="A213" s="179"/>
      <c r="B213" s="259"/>
      <c r="C213" s="193"/>
      <c r="D213" s="10" t="s">
        <v>5</v>
      </c>
      <c r="E213" s="31">
        <v>1797.8</v>
      </c>
      <c r="F213" s="31">
        <v>99.436769999999996</v>
      </c>
      <c r="G213" s="31">
        <f>F213/E213*100</f>
        <v>5.5310251418400265</v>
      </c>
      <c r="H213" s="31"/>
      <c r="I213" s="31"/>
      <c r="J213" s="31"/>
      <c r="K213" s="31"/>
      <c r="L213" s="263"/>
    </row>
    <row r="214" spans="1:12" ht="16.5" customHeight="1" x14ac:dyDescent="0.25">
      <c r="A214" s="179"/>
      <c r="B214" s="259"/>
      <c r="C214" s="193"/>
      <c r="D214" s="10" t="s">
        <v>6</v>
      </c>
      <c r="E214" s="31">
        <v>1574.16</v>
      </c>
      <c r="F214" s="31">
        <v>368.53811000000002</v>
      </c>
      <c r="G214" s="31">
        <f>F214/E214*100</f>
        <v>23.411731336077654</v>
      </c>
      <c r="H214" s="31"/>
      <c r="I214" s="31"/>
      <c r="J214" s="31"/>
      <c r="K214" s="31"/>
      <c r="L214" s="263"/>
    </row>
    <row r="215" spans="1:12" ht="16.5" customHeight="1" x14ac:dyDescent="0.25">
      <c r="A215" s="179"/>
      <c r="B215" s="259"/>
      <c r="C215" s="193"/>
      <c r="D215" s="10" t="s">
        <v>23</v>
      </c>
      <c r="E215" s="31">
        <v>0</v>
      </c>
      <c r="F215" s="31">
        <v>0</v>
      </c>
      <c r="G215" s="31">
        <v>0</v>
      </c>
      <c r="H215" s="31"/>
      <c r="I215" s="31"/>
      <c r="J215" s="31"/>
      <c r="K215" s="31"/>
      <c r="L215" s="263"/>
    </row>
    <row r="216" spans="1:12" ht="16.5" customHeight="1" x14ac:dyDescent="0.25">
      <c r="A216" s="179"/>
      <c r="B216" s="259"/>
      <c r="C216" s="193"/>
      <c r="D216" s="10" t="s">
        <v>9</v>
      </c>
      <c r="E216" s="31">
        <v>0</v>
      </c>
      <c r="F216" s="31">
        <v>0</v>
      </c>
      <c r="G216" s="31">
        <v>0</v>
      </c>
      <c r="H216" s="31"/>
      <c r="I216" s="31"/>
      <c r="J216" s="31"/>
      <c r="K216" s="31"/>
      <c r="L216" s="263"/>
    </row>
    <row r="217" spans="1:12" ht="16.5" customHeight="1" x14ac:dyDescent="0.25">
      <c r="A217" s="179" t="s">
        <v>41</v>
      </c>
      <c r="B217" s="224" t="s">
        <v>121</v>
      </c>
      <c r="C217" s="193"/>
      <c r="D217" s="49" t="s">
        <v>4</v>
      </c>
      <c r="E217" s="43">
        <f>E218+E219+E220+E221</f>
        <v>44.1</v>
      </c>
      <c r="F217" s="43">
        <f>SUM(F218:F221)</f>
        <v>0</v>
      </c>
      <c r="G217" s="43">
        <f>F217/E217*100</f>
        <v>0</v>
      </c>
      <c r="H217" s="136" t="s">
        <v>406</v>
      </c>
      <c r="I217" s="137">
        <v>7</v>
      </c>
      <c r="J217" s="137">
        <v>7</v>
      </c>
      <c r="K217" s="31">
        <f>J217/I217*100</f>
        <v>100</v>
      </c>
      <c r="L217" s="198" t="s">
        <v>124</v>
      </c>
    </row>
    <row r="218" spans="1:12" ht="16.5" customHeight="1" x14ac:dyDescent="0.25">
      <c r="A218" s="179"/>
      <c r="B218" s="224"/>
      <c r="C218" s="193"/>
      <c r="D218" s="10" t="s">
        <v>5</v>
      </c>
      <c r="E218" s="31">
        <v>2.2000000000000002</v>
      </c>
      <c r="F218" s="31">
        <v>0</v>
      </c>
      <c r="G218" s="31">
        <f>F218/E218*100</f>
        <v>0</v>
      </c>
      <c r="H218" s="31"/>
      <c r="I218" s="31"/>
      <c r="J218" s="31"/>
      <c r="K218" s="31"/>
      <c r="L218" s="198"/>
    </row>
    <row r="219" spans="1:12" ht="16.5" customHeight="1" x14ac:dyDescent="0.25">
      <c r="A219" s="179"/>
      <c r="B219" s="224"/>
      <c r="C219" s="193"/>
      <c r="D219" s="10" t="s">
        <v>6</v>
      </c>
      <c r="E219" s="31">
        <v>41.9</v>
      </c>
      <c r="F219" s="31">
        <v>0</v>
      </c>
      <c r="G219" s="31">
        <f>F219/E219*100</f>
        <v>0</v>
      </c>
      <c r="H219" s="31"/>
      <c r="I219" s="31"/>
      <c r="J219" s="31"/>
      <c r="K219" s="31"/>
      <c r="L219" s="198"/>
    </row>
    <row r="220" spans="1:12" ht="16.5" customHeight="1" x14ac:dyDescent="0.25">
      <c r="A220" s="179"/>
      <c r="B220" s="224"/>
      <c r="C220" s="193"/>
      <c r="D220" s="10" t="s">
        <v>23</v>
      </c>
      <c r="E220" s="31">
        <v>0</v>
      </c>
      <c r="F220" s="31">
        <v>0</v>
      </c>
      <c r="G220" s="31">
        <v>0</v>
      </c>
      <c r="H220" s="31"/>
      <c r="I220" s="31"/>
      <c r="J220" s="31"/>
      <c r="K220" s="31"/>
      <c r="L220" s="198"/>
    </row>
    <row r="221" spans="1:12" ht="16.5" customHeight="1" x14ac:dyDescent="0.25">
      <c r="A221" s="179"/>
      <c r="B221" s="224"/>
      <c r="C221" s="193"/>
      <c r="D221" s="10" t="s">
        <v>9</v>
      </c>
      <c r="E221" s="31">
        <v>0</v>
      </c>
      <c r="F221" s="31">
        <v>0</v>
      </c>
      <c r="G221" s="31">
        <v>0</v>
      </c>
      <c r="H221" s="31"/>
      <c r="I221" s="31"/>
      <c r="J221" s="31"/>
      <c r="K221" s="31"/>
      <c r="L221" s="198"/>
    </row>
    <row r="222" spans="1:12" ht="16.5" customHeight="1" x14ac:dyDescent="0.25">
      <c r="A222" s="188" t="s">
        <v>122</v>
      </c>
      <c r="B222" s="188"/>
      <c r="C222" s="188"/>
      <c r="D222" s="188"/>
      <c r="E222" s="188"/>
      <c r="F222" s="188"/>
      <c r="G222" s="188"/>
      <c r="H222" s="188"/>
      <c r="I222" s="188"/>
      <c r="J222" s="188"/>
      <c r="K222" s="188"/>
      <c r="L222" s="188"/>
    </row>
    <row r="223" spans="1:12" ht="54" customHeight="1" x14ac:dyDescent="0.25">
      <c r="A223" s="179" t="s">
        <v>42</v>
      </c>
      <c r="B223" s="224" t="s">
        <v>303</v>
      </c>
      <c r="C223" s="147"/>
      <c r="D223" s="49" t="s">
        <v>4</v>
      </c>
      <c r="E223" s="43">
        <f>E224+E225+E226+E227</f>
        <v>220</v>
      </c>
      <c r="F223" s="43">
        <f>SUM(F224:F227)</f>
        <v>143.59907000000001</v>
      </c>
      <c r="G223" s="43">
        <f>F223/E223*100</f>
        <v>65.272304545454546</v>
      </c>
      <c r="H223" s="136" t="s">
        <v>407</v>
      </c>
      <c r="I223" s="137">
        <v>120</v>
      </c>
      <c r="J223" s="137">
        <v>7</v>
      </c>
      <c r="K223" s="31">
        <f>J223/I223*100</f>
        <v>5.833333333333333</v>
      </c>
      <c r="L223" s="171" t="s">
        <v>304</v>
      </c>
    </row>
    <row r="224" spans="1:12" ht="16.5" customHeight="1" x14ac:dyDescent="0.25">
      <c r="A224" s="179"/>
      <c r="B224" s="224"/>
      <c r="C224" s="148"/>
      <c r="D224" s="10" t="s">
        <v>5</v>
      </c>
      <c r="E224" s="31">
        <v>220</v>
      </c>
      <c r="F224" s="31">
        <v>143.59907000000001</v>
      </c>
      <c r="G224" s="31">
        <f>F224/E224*100</f>
        <v>65.272304545454546</v>
      </c>
      <c r="H224" s="31"/>
      <c r="I224" s="31"/>
      <c r="J224" s="31"/>
      <c r="K224" s="31"/>
      <c r="L224" s="171"/>
    </row>
    <row r="225" spans="1:12" ht="16.5" customHeight="1" x14ac:dyDescent="0.25">
      <c r="A225" s="179"/>
      <c r="B225" s="224"/>
      <c r="C225" s="148"/>
      <c r="D225" s="10" t="s">
        <v>6</v>
      </c>
      <c r="E225" s="31">
        <v>0</v>
      </c>
      <c r="F225" s="31">
        <v>0</v>
      </c>
      <c r="G225" s="31">
        <v>0</v>
      </c>
      <c r="H225" s="31"/>
      <c r="I225" s="31"/>
      <c r="J225" s="31"/>
      <c r="K225" s="31"/>
      <c r="L225" s="171"/>
    </row>
    <row r="226" spans="1:12" ht="16.5" customHeight="1" x14ac:dyDescent="0.25">
      <c r="A226" s="179"/>
      <c r="B226" s="224"/>
      <c r="C226" s="148"/>
      <c r="D226" s="10" t="s">
        <v>23</v>
      </c>
      <c r="E226" s="31">
        <v>0</v>
      </c>
      <c r="F226" s="31">
        <v>0</v>
      </c>
      <c r="G226" s="31">
        <v>0</v>
      </c>
      <c r="H226" s="31"/>
      <c r="I226" s="31"/>
      <c r="J226" s="31"/>
      <c r="K226" s="31"/>
      <c r="L226" s="171"/>
    </row>
    <row r="227" spans="1:12" ht="16.5" customHeight="1" x14ac:dyDescent="0.25">
      <c r="A227" s="179"/>
      <c r="B227" s="224"/>
      <c r="C227" s="149"/>
      <c r="D227" s="10" t="s">
        <v>9</v>
      </c>
      <c r="E227" s="31">
        <v>0</v>
      </c>
      <c r="F227" s="31">
        <v>0</v>
      </c>
      <c r="G227" s="31">
        <v>0</v>
      </c>
      <c r="H227" s="31"/>
      <c r="I227" s="31"/>
      <c r="J227" s="31"/>
      <c r="K227" s="31"/>
      <c r="L227" s="171"/>
    </row>
    <row r="228" spans="1:12" ht="15" customHeight="1" x14ac:dyDescent="0.25">
      <c r="A228" s="188" t="s">
        <v>125</v>
      </c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</row>
    <row r="229" spans="1:12" ht="48" customHeight="1" x14ac:dyDescent="0.25">
      <c r="A229" s="179" t="s">
        <v>43</v>
      </c>
      <c r="B229" s="224" t="s">
        <v>126</v>
      </c>
      <c r="C229" s="147"/>
      <c r="D229" s="49" t="s">
        <v>4</v>
      </c>
      <c r="E229" s="43">
        <f>E230+E231+E232+E233</f>
        <v>100</v>
      </c>
      <c r="F229" s="43">
        <f>SUM(F230:F233)</f>
        <v>0</v>
      </c>
      <c r="G229" s="43">
        <f>F229/E229*100</f>
        <v>0</v>
      </c>
      <c r="H229" s="136" t="s">
        <v>408</v>
      </c>
      <c r="I229" s="137">
        <v>180</v>
      </c>
      <c r="J229" s="137">
        <v>7</v>
      </c>
      <c r="K229" s="31">
        <f>J229/I229*100</f>
        <v>3.8888888888888888</v>
      </c>
      <c r="L229" s="198" t="s">
        <v>53</v>
      </c>
    </row>
    <row r="230" spans="1:12" ht="16.5" customHeight="1" x14ac:dyDescent="0.25">
      <c r="A230" s="179"/>
      <c r="B230" s="224"/>
      <c r="C230" s="148"/>
      <c r="D230" s="10" t="s">
        <v>5</v>
      </c>
      <c r="E230" s="31">
        <v>100</v>
      </c>
      <c r="F230" s="31">
        <v>0</v>
      </c>
      <c r="G230" s="31">
        <f>F230/E230*100</f>
        <v>0</v>
      </c>
      <c r="H230" s="31"/>
      <c r="I230" s="31"/>
      <c r="J230" s="31"/>
      <c r="K230" s="31"/>
      <c r="L230" s="198"/>
    </row>
    <row r="231" spans="1:12" ht="16.5" customHeight="1" x14ac:dyDescent="0.25">
      <c r="A231" s="179"/>
      <c r="B231" s="224"/>
      <c r="C231" s="148"/>
      <c r="D231" s="10" t="s">
        <v>6</v>
      </c>
      <c r="E231" s="31">
        <v>0</v>
      </c>
      <c r="F231" s="31">
        <v>0</v>
      </c>
      <c r="G231" s="31">
        <v>0</v>
      </c>
      <c r="H231" s="31"/>
      <c r="I231" s="31"/>
      <c r="J231" s="31"/>
      <c r="K231" s="31"/>
      <c r="L231" s="198"/>
    </row>
    <row r="232" spans="1:12" ht="16.5" customHeight="1" x14ac:dyDescent="0.25">
      <c r="A232" s="179"/>
      <c r="B232" s="224"/>
      <c r="C232" s="148"/>
      <c r="D232" s="10" t="s">
        <v>23</v>
      </c>
      <c r="E232" s="31">
        <v>0</v>
      </c>
      <c r="F232" s="31">
        <v>0</v>
      </c>
      <c r="G232" s="31">
        <v>0</v>
      </c>
      <c r="H232" s="31"/>
      <c r="I232" s="31"/>
      <c r="J232" s="31"/>
      <c r="K232" s="31"/>
      <c r="L232" s="198"/>
    </row>
    <row r="233" spans="1:12" ht="15.75" customHeight="1" x14ac:dyDescent="0.25">
      <c r="A233" s="179"/>
      <c r="B233" s="224"/>
      <c r="C233" s="149"/>
      <c r="D233" s="10" t="s">
        <v>9</v>
      </c>
      <c r="E233" s="31">
        <v>0</v>
      </c>
      <c r="F233" s="31">
        <v>0</v>
      </c>
      <c r="G233" s="31">
        <v>0</v>
      </c>
      <c r="H233" s="31"/>
      <c r="I233" s="31"/>
      <c r="J233" s="31"/>
      <c r="K233" s="31"/>
      <c r="L233" s="198"/>
    </row>
    <row r="234" spans="1:12" ht="15.75" customHeight="1" x14ac:dyDescent="0.25">
      <c r="A234" s="277" t="s">
        <v>312</v>
      </c>
      <c r="B234" s="278"/>
      <c r="C234" s="278"/>
      <c r="D234" s="278"/>
      <c r="E234" s="278"/>
      <c r="F234" s="278"/>
      <c r="G234" s="278"/>
      <c r="H234" s="278"/>
      <c r="I234" s="278"/>
      <c r="J234" s="278"/>
      <c r="K234" s="278"/>
      <c r="L234" s="279"/>
    </row>
    <row r="235" spans="1:12" ht="15.75" customHeight="1" x14ac:dyDescent="0.25">
      <c r="A235" s="277" t="s">
        <v>309</v>
      </c>
      <c r="B235" s="278"/>
      <c r="C235" s="278"/>
      <c r="D235" s="278"/>
      <c r="E235" s="278"/>
      <c r="F235" s="278"/>
      <c r="G235" s="278"/>
      <c r="H235" s="278"/>
      <c r="I235" s="278"/>
      <c r="J235" s="278"/>
      <c r="K235" s="278"/>
      <c r="L235" s="279"/>
    </row>
    <row r="236" spans="1:12" ht="23.25" customHeight="1" x14ac:dyDescent="0.25">
      <c r="A236" s="153" t="s">
        <v>310</v>
      </c>
      <c r="B236" s="147" t="s">
        <v>311</v>
      </c>
      <c r="C236" s="147"/>
      <c r="D236" s="92" t="s">
        <v>4</v>
      </c>
      <c r="E236" s="11">
        <f>SUM(E237:E240)</f>
        <v>455.07</v>
      </c>
      <c r="F236" s="31">
        <v>0</v>
      </c>
      <c r="G236" s="31">
        <f>F236/E236</f>
        <v>0</v>
      </c>
      <c r="H236" s="136" t="s">
        <v>409</v>
      </c>
      <c r="I236" s="31">
        <v>100</v>
      </c>
      <c r="J236" s="31">
        <v>0</v>
      </c>
      <c r="K236" s="31">
        <v>0</v>
      </c>
      <c r="L236" s="260" t="s">
        <v>308</v>
      </c>
    </row>
    <row r="237" spans="1:12" ht="15.75" customHeight="1" x14ac:dyDescent="0.25">
      <c r="A237" s="154"/>
      <c r="B237" s="148"/>
      <c r="C237" s="148"/>
      <c r="D237" s="90" t="s">
        <v>5</v>
      </c>
      <c r="E237" s="11">
        <v>173.07</v>
      </c>
      <c r="F237" s="31">
        <v>0</v>
      </c>
      <c r="G237" s="31">
        <f>F237/E237</f>
        <v>0</v>
      </c>
      <c r="H237" s="31"/>
      <c r="I237" s="31"/>
      <c r="J237" s="31"/>
      <c r="K237" s="31"/>
      <c r="L237" s="261"/>
    </row>
    <row r="238" spans="1:12" ht="15.75" customHeight="1" x14ac:dyDescent="0.25">
      <c r="A238" s="154"/>
      <c r="B238" s="148"/>
      <c r="C238" s="148"/>
      <c r="D238" s="90" t="s">
        <v>6</v>
      </c>
      <c r="E238" s="11">
        <v>282</v>
      </c>
      <c r="F238" s="31">
        <v>0</v>
      </c>
      <c r="G238" s="31">
        <f>F238/E238</f>
        <v>0</v>
      </c>
      <c r="H238" s="31"/>
      <c r="I238" s="31"/>
      <c r="J238" s="31"/>
      <c r="K238" s="31"/>
      <c r="L238" s="261"/>
    </row>
    <row r="239" spans="1:12" ht="15.75" customHeight="1" x14ac:dyDescent="0.25">
      <c r="A239" s="154"/>
      <c r="B239" s="148"/>
      <c r="C239" s="148"/>
      <c r="D239" s="90" t="s">
        <v>23</v>
      </c>
      <c r="E239" s="11">
        <v>0</v>
      </c>
      <c r="F239" s="31">
        <v>0</v>
      </c>
      <c r="G239" s="31">
        <v>0</v>
      </c>
      <c r="H239" s="31"/>
      <c r="I239" s="31"/>
      <c r="J239" s="31"/>
      <c r="K239" s="31"/>
      <c r="L239" s="261"/>
    </row>
    <row r="240" spans="1:12" ht="15.75" customHeight="1" x14ac:dyDescent="0.25">
      <c r="A240" s="155"/>
      <c r="B240" s="149"/>
      <c r="C240" s="149"/>
      <c r="D240" s="90" t="s">
        <v>9</v>
      </c>
      <c r="E240" s="11">
        <v>0</v>
      </c>
      <c r="F240" s="31">
        <v>0</v>
      </c>
      <c r="G240" s="31">
        <v>0</v>
      </c>
      <c r="H240" s="31"/>
      <c r="I240" s="31"/>
      <c r="J240" s="31"/>
      <c r="K240" s="31"/>
      <c r="L240" s="262"/>
    </row>
    <row r="241" spans="1:15" ht="15.75" customHeight="1" x14ac:dyDescent="0.25">
      <c r="A241" s="187" t="s">
        <v>19</v>
      </c>
      <c r="B241" s="209" t="s">
        <v>129</v>
      </c>
      <c r="C241" s="216"/>
      <c r="D241" s="51" t="s">
        <v>4</v>
      </c>
      <c r="E241" s="53">
        <f>E242+E243+E244+E245</f>
        <v>14367.599999999999</v>
      </c>
      <c r="F241" s="52">
        <f>SUM(F242:F245)</f>
        <v>7650.143</v>
      </c>
      <c r="G241" s="53">
        <f>F241/E241*100</f>
        <v>53.245796096773304</v>
      </c>
      <c r="H241" s="53"/>
      <c r="I241" s="53"/>
      <c r="J241" s="53"/>
      <c r="K241" s="53"/>
      <c r="L241" s="216" t="s">
        <v>53</v>
      </c>
    </row>
    <row r="242" spans="1:15" ht="15.75" customHeight="1" x14ac:dyDescent="0.25">
      <c r="A242" s="187"/>
      <c r="B242" s="209"/>
      <c r="C242" s="216"/>
      <c r="D242" s="51" t="s">
        <v>5</v>
      </c>
      <c r="E242" s="53">
        <f t="shared" ref="E242:F245" si="8">E248+E253</f>
        <v>1800</v>
      </c>
      <c r="F242" s="52">
        <f t="shared" si="8"/>
        <v>967.9849999999999</v>
      </c>
      <c r="G242" s="53">
        <f>F242/E242*100</f>
        <v>53.776944444444439</v>
      </c>
      <c r="H242" s="53"/>
      <c r="I242" s="53"/>
      <c r="J242" s="53"/>
      <c r="K242" s="53"/>
      <c r="L242" s="216"/>
      <c r="N242" s="57"/>
      <c r="O242" s="58"/>
    </row>
    <row r="243" spans="1:15" ht="15.75" customHeight="1" x14ac:dyDescent="0.25">
      <c r="A243" s="187"/>
      <c r="B243" s="209"/>
      <c r="C243" s="216"/>
      <c r="D243" s="51" t="s">
        <v>6</v>
      </c>
      <c r="E243" s="53">
        <f t="shared" si="8"/>
        <v>7667.5999999999995</v>
      </c>
      <c r="F243" s="52">
        <f>F249+F254</f>
        <v>4079.674</v>
      </c>
      <c r="G243" s="53">
        <f>F243/E243*100</f>
        <v>53.206661797694196</v>
      </c>
      <c r="H243" s="53"/>
      <c r="I243" s="53"/>
      <c r="J243" s="53"/>
      <c r="K243" s="53"/>
      <c r="L243" s="216"/>
    </row>
    <row r="244" spans="1:15" ht="15.75" customHeight="1" x14ac:dyDescent="0.25">
      <c r="A244" s="187"/>
      <c r="B244" s="209"/>
      <c r="C244" s="216"/>
      <c r="D244" s="51" t="s">
        <v>23</v>
      </c>
      <c r="E244" s="53">
        <f t="shared" si="8"/>
        <v>0</v>
      </c>
      <c r="F244" s="52">
        <f t="shared" si="8"/>
        <v>0</v>
      </c>
      <c r="G244" s="53">
        <v>0</v>
      </c>
      <c r="H244" s="53"/>
      <c r="I244" s="53"/>
      <c r="J244" s="53"/>
      <c r="K244" s="53"/>
      <c r="L244" s="216"/>
    </row>
    <row r="245" spans="1:15" ht="15.75" customHeight="1" x14ac:dyDescent="0.25">
      <c r="A245" s="187"/>
      <c r="B245" s="209"/>
      <c r="C245" s="216"/>
      <c r="D245" s="51" t="s">
        <v>9</v>
      </c>
      <c r="E245" s="53">
        <f t="shared" si="8"/>
        <v>4900</v>
      </c>
      <c r="F245" s="52">
        <f t="shared" si="8"/>
        <v>2602.4839999999999</v>
      </c>
      <c r="G245" s="53">
        <f>F245/E245*100</f>
        <v>53.111918367346931</v>
      </c>
      <c r="H245" s="53"/>
      <c r="I245" s="53"/>
      <c r="J245" s="53"/>
      <c r="K245" s="53"/>
      <c r="L245" s="216"/>
    </row>
    <row r="246" spans="1:15" ht="15.75" customHeight="1" x14ac:dyDescent="0.25">
      <c r="A246" s="188" t="s">
        <v>127</v>
      </c>
      <c r="B246" s="188"/>
      <c r="C246" s="188"/>
      <c r="D246" s="188"/>
      <c r="E246" s="188"/>
      <c r="F246" s="188"/>
      <c r="G246" s="188"/>
      <c r="H246" s="188"/>
      <c r="I246" s="188"/>
      <c r="J246" s="188"/>
      <c r="K246" s="188"/>
      <c r="L246" s="188"/>
    </row>
    <row r="247" spans="1:15" ht="16.5" customHeight="1" x14ac:dyDescent="0.25">
      <c r="A247" s="179" t="s">
        <v>44</v>
      </c>
      <c r="B247" s="179" t="s">
        <v>128</v>
      </c>
      <c r="C247" s="179"/>
      <c r="D247" s="56" t="s">
        <v>4</v>
      </c>
      <c r="E247" s="43">
        <f>E248+E249+E250+E251</f>
        <v>13256.7</v>
      </c>
      <c r="F247" s="56">
        <f>F248+F249+F250+F251</f>
        <v>7052.1139999999996</v>
      </c>
      <c r="G247" s="50">
        <f>F247/E247*100</f>
        <v>53.196602472711909</v>
      </c>
      <c r="H247" s="50"/>
      <c r="I247" s="50"/>
      <c r="J247" s="50"/>
      <c r="K247" s="50"/>
      <c r="L247" s="198" t="s">
        <v>69</v>
      </c>
    </row>
    <row r="248" spans="1:15" ht="16.5" customHeight="1" x14ac:dyDescent="0.25">
      <c r="A248" s="179"/>
      <c r="B248" s="179"/>
      <c r="C248" s="179"/>
      <c r="D248" s="12" t="s">
        <v>5</v>
      </c>
      <c r="E248" s="31">
        <v>1050</v>
      </c>
      <c r="F248" s="12" t="s">
        <v>387</v>
      </c>
      <c r="G248" s="11">
        <f>F248/E248*100</f>
        <v>53.420952380952379</v>
      </c>
      <c r="H248" s="11"/>
      <c r="I248" s="11"/>
      <c r="J248" s="11"/>
      <c r="K248" s="11"/>
      <c r="L248" s="198"/>
    </row>
    <row r="249" spans="1:15" ht="15.75" customHeight="1" x14ac:dyDescent="0.25">
      <c r="A249" s="179"/>
      <c r="B249" s="179"/>
      <c r="C249" s="179"/>
      <c r="D249" s="12" t="s">
        <v>6</v>
      </c>
      <c r="E249" s="31">
        <v>7306.7</v>
      </c>
      <c r="F249" s="12" t="s">
        <v>386</v>
      </c>
      <c r="G249" s="11">
        <f>F249/E249*100</f>
        <v>53.221153188169765</v>
      </c>
      <c r="H249" s="11"/>
      <c r="I249" s="11"/>
      <c r="J249" s="11"/>
      <c r="K249" s="11"/>
      <c r="L249" s="198"/>
    </row>
    <row r="250" spans="1:15" ht="16.5" customHeight="1" x14ac:dyDescent="0.25">
      <c r="A250" s="179"/>
      <c r="B250" s="179"/>
      <c r="C250" s="179"/>
      <c r="D250" s="12" t="s">
        <v>23</v>
      </c>
      <c r="E250" s="31">
        <v>0</v>
      </c>
      <c r="F250" s="31">
        <v>0</v>
      </c>
      <c r="G250" s="11">
        <v>0</v>
      </c>
      <c r="H250" s="11"/>
      <c r="I250" s="11"/>
      <c r="J250" s="11"/>
      <c r="K250" s="11"/>
      <c r="L250" s="198"/>
    </row>
    <row r="251" spans="1:15" ht="15.75" customHeight="1" x14ac:dyDescent="0.25">
      <c r="A251" s="179"/>
      <c r="B251" s="179"/>
      <c r="C251" s="179"/>
      <c r="D251" s="12" t="s">
        <v>9</v>
      </c>
      <c r="E251" s="31">
        <v>4900</v>
      </c>
      <c r="F251" s="12" t="s">
        <v>388</v>
      </c>
      <c r="G251" s="11">
        <f>F251/E251*100</f>
        <v>53.111918367346931</v>
      </c>
      <c r="H251" s="11"/>
      <c r="I251" s="11"/>
      <c r="J251" s="11"/>
      <c r="K251" s="11"/>
      <c r="L251" s="198"/>
    </row>
    <row r="252" spans="1:15" ht="15.75" customHeight="1" x14ac:dyDescent="0.25">
      <c r="A252" s="179" t="s">
        <v>45</v>
      </c>
      <c r="B252" s="179" t="s">
        <v>130</v>
      </c>
      <c r="C252" s="179"/>
      <c r="D252" s="56" t="s">
        <v>4</v>
      </c>
      <c r="E252" s="43">
        <f>E253+E254+E255+E256</f>
        <v>1110.9000000000001</v>
      </c>
      <c r="F252" s="43">
        <f>F253+F254+F255+F256</f>
        <v>598.029</v>
      </c>
      <c r="G252" s="50">
        <f>F252/E252*100</f>
        <v>53.832838239265456</v>
      </c>
      <c r="H252" s="50"/>
      <c r="I252" s="50"/>
      <c r="J252" s="50"/>
      <c r="K252" s="50"/>
      <c r="L252" s="198" t="s">
        <v>69</v>
      </c>
    </row>
    <row r="253" spans="1:15" ht="15.75" customHeight="1" x14ac:dyDescent="0.25">
      <c r="A253" s="179"/>
      <c r="B253" s="179"/>
      <c r="C253" s="179"/>
      <c r="D253" s="12" t="s">
        <v>5</v>
      </c>
      <c r="E253" s="31">
        <v>750</v>
      </c>
      <c r="F253" s="12" t="s">
        <v>390</v>
      </c>
      <c r="G253" s="11">
        <f>F253/E253*100</f>
        <v>54.275333333333329</v>
      </c>
      <c r="H253" s="11"/>
      <c r="I253" s="11"/>
      <c r="J253" s="11"/>
      <c r="K253" s="11"/>
      <c r="L253" s="198"/>
    </row>
    <row r="254" spans="1:15" ht="15.75" customHeight="1" x14ac:dyDescent="0.25">
      <c r="A254" s="179"/>
      <c r="B254" s="179"/>
      <c r="C254" s="179"/>
      <c r="D254" s="12" t="s">
        <v>6</v>
      </c>
      <c r="E254" s="31">
        <v>360.9</v>
      </c>
      <c r="F254" s="12" t="s">
        <v>389</v>
      </c>
      <c r="G254" s="11">
        <f>F254/E254*100</f>
        <v>52.913272374619012</v>
      </c>
      <c r="H254" s="11"/>
      <c r="I254" s="11"/>
      <c r="J254" s="11"/>
      <c r="K254" s="11"/>
      <c r="L254" s="198"/>
    </row>
    <row r="255" spans="1:15" ht="15.75" customHeight="1" x14ac:dyDescent="0.25">
      <c r="A255" s="179"/>
      <c r="B255" s="179"/>
      <c r="C255" s="179"/>
      <c r="D255" s="12" t="s">
        <v>23</v>
      </c>
      <c r="E255" s="31">
        <v>0</v>
      </c>
      <c r="F255" s="31">
        <v>0</v>
      </c>
      <c r="G255" s="31" t="s">
        <v>273</v>
      </c>
      <c r="H255" s="31"/>
      <c r="I255" s="31"/>
      <c r="J255" s="31"/>
      <c r="K255" s="31"/>
      <c r="L255" s="198"/>
    </row>
    <row r="256" spans="1:15" ht="16.5" customHeight="1" x14ac:dyDescent="0.25">
      <c r="A256" s="179"/>
      <c r="B256" s="179"/>
      <c r="C256" s="179"/>
      <c r="D256" s="12" t="s">
        <v>9</v>
      </c>
      <c r="E256" s="31">
        <v>0</v>
      </c>
      <c r="F256" s="31">
        <v>0</v>
      </c>
      <c r="G256" s="31" t="s">
        <v>273</v>
      </c>
      <c r="H256" s="31"/>
      <c r="I256" s="31"/>
      <c r="J256" s="31"/>
      <c r="K256" s="31"/>
      <c r="L256" s="198"/>
    </row>
    <row r="257" spans="1:12" ht="16.5" customHeight="1" x14ac:dyDescent="0.25">
      <c r="A257" s="187" t="s">
        <v>22</v>
      </c>
      <c r="B257" s="243" t="s">
        <v>131</v>
      </c>
      <c r="C257" s="257"/>
      <c r="D257" s="51" t="s">
        <v>4</v>
      </c>
      <c r="E257" s="52">
        <f>E258+E259+E260+E261</f>
        <v>21443.02</v>
      </c>
      <c r="F257" s="52">
        <f>F258+F259+F260+F261</f>
        <v>10344.352000000001</v>
      </c>
      <c r="G257" s="53">
        <f>F257/E257*100</f>
        <v>48.241115290663352</v>
      </c>
      <c r="H257" s="53"/>
      <c r="I257" s="53"/>
      <c r="J257" s="53"/>
      <c r="K257" s="53"/>
      <c r="L257" s="216" t="s">
        <v>53</v>
      </c>
    </row>
    <row r="258" spans="1:12" ht="16.5" customHeight="1" x14ac:dyDescent="0.25">
      <c r="A258" s="187"/>
      <c r="B258" s="243"/>
      <c r="C258" s="257"/>
      <c r="D258" s="51" t="s">
        <v>5</v>
      </c>
      <c r="E258" s="52">
        <f>E264</f>
        <v>20419.02</v>
      </c>
      <c r="F258" s="52" t="str">
        <f>F264</f>
        <v>10344,352</v>
      </c>
      <c r="G258" s="53">
        <f>F258/E258*100</f>
        <v>50.660374493976704</v>
      </c>
      <c r="H258" s="53"/>
      <c r="I258" s="53"/>
      <c r="J258" s="53"/>
      <c r="K258" s="53"/>
      <c r="L258" s="216"/>
    </row>
    <row r="259" spans="1:12" ht="16.5" customHeight="1" x14ac:dyDescent="0.25">
      <c r="A259" s="187"/>
      <c r="B259" s="243"/>
      <c r="C259" s="257"/>
      <c r="D259" s="51" t="s">
        <v>6</v>
      </c>
      <c r="E259" s="52">
        <f>E265</f>
        <v>1024</v>
      </c>
      <c r="F259" s="52" t="str">
        <f>F265</f>
        <v>0,0</v>
      </c>
      <c r="G259" s="53">
        <v>0</v>
      </c>
      <c r="H259" s="53"/>
      <c r="I259" s="53"/>
      <c r="J259" s="53"/>
      <c r="K259" s="53"/>
      <c r="L259" s="216"/>
    </row>
    <row r="260" spans="1:12" ht="16.5" customHeight="1" x14ac:dyDescent="0.25">
      <c r="A260" s="187"/>
      <c r="B260" s="243"/>
      <c r="C260" s="257"/>
      <c r="D260" s="51" t="s">
        <v>23</v>
      </c>
      <c r="E260" s="52">
        <f>E267</f>
        <v>0</v>
      </c>
      <c r="F260" s="52" t="str">
        <f>F267</f>
        <v>0,0</v>
      </c>
      <c r="G260" s="53">
        <v>0</v>
      </c>
      <c r="H260" s="53"/>
      <c r="I260" s="53"/>
      <c r="J260" s="53"/>
      <c r="K260" s="53"/>
      <c r="L260" s="216"/>
    </row>
    <row r="261" spans="1:12" ht="16.5" customHeight="1" x14ac:dyDescent="0.25">
      <c r="A261" s="187"/>
      <c r="B261" s="243"/>
      <c r="C261" s="257"/>
      <c r="D261" s="51" t="s">
        <v>9</v>
      </c>
      <c r="E261" s="52">
        <f>E266</f>
        <v>0</v>
      </c>
      <c r="F261" s="52" t="str">
        <f>F266</f>
        <v>0,0</v>
      </c>
      <c r="G261" s="53">
        <v>0</v>
      </c>
      <c r="H261" s="53"/>
      <c r="I261" s="53"/>
      <c r="J261" s="53"/>
      <c r="K261" s="53"/>
      <c r="L261" s="216"/>
    </row>
    <row r="262" spans="1:12" ht="14.25" customHeight="1" x14ac:dyDescent="0.25">
      <c r="A262" s="188" t="s">
        <v>132</v>
      </c>
      <c r="B262" s="188"/>
      <c r="C262" s="188"/>
      <c r="D262" s="188"/>
      <c r="E262" s="188"/>
      <c r="F262" s="188"/>
      <c r="G262" s="188"/>
      <c r="H262" s="188"/>
      <c r="I262" s="188"/>
      <c r="J262" s="188"/>
      <c r="K262" s="188"/>
      <c r="L262" s="188"/>
    </row>
    <row r="263" spans="1:12" ht="16.5" customHeight="1" x14ac:dyDescent="0.25">
      <c r="A263" s="179" t="s">
        <v>46</v>
      </c>
      <c r="B263" s="179" t="s">
        <v>133</v>
      </c>
      <c r="C263" s="179"/>
      <c r="D263" s="56" t="s">
        <v>4</v>
      </c>
      <c r="E263" s="43">
        <f>E264+E265+E266+E267</f>
        <v>21443.02</v>
      </c>
      <c r="F263" s="43">
        <f>F264+F265+F266+F267</f>
        <v>10344.352000000001</v>
      </c>
      <c r="G263" s="50">
        <f>F263/E263*100</f>
        <v>48.241115290663352</v>
      </c>
      <c r="H263" s="135" t="s">
        <v>410</v>
      </c>
      <c r="I263" s="137">
        <v>14</v>
      </c>
      <c r="J263" s="137">
        <v>14</v>
      </c>
      <c r="K263" s="11">
        <f>J263/I263*100</f>
        <v>100</v>
      </c>
      <c r="L263" s="198" t="s">
        <v>53</v>
      </c>
    </row>
    <row r="264" spans="1:12" ht="16.5" customHeight="1" x14ac:dyDescent="0.25">
      <c r="A264" s="179"/>
      <c r="B264" s="179"/>
      <c r="C264" s="179"/>
      <c r="D264" s="12" t="s">
        <v>5</v>
      </c>
      <c r="E264" s="31">
        <v>20419.02</v>
      </c>
      <c r="F264" s="12" t="s">
        <v>391</v>
      </c>
      <c r="G264" s="11">
        <f>F264/E264*100</f>
        <v>50.660374493976704</v>
      </c>
      <c r="H264" s="11"/>
      <c r="I264" s="11"/>
      <c r="J264" s="11"/>
      <c r="K264" s="11"/>
      <c r="L264" s="198"/>
    </row>
    <row r="265" spans="1:12" ht="16.5" customHeight="1" x14ac:dyDescent="0.25">
      <c r="A265" s="179"/>
      <c r="B265" s="179"/>
      <c r="C265" s="179"/>
      <c r="D265" s="12" t="s">
        <v>6</v>
      </c>
      <c r="E265" s="11">
        <v>1024</v>
      </c>
      <c r="F265" s="12" t="s">
        <v>273</v>
      </c>
      <c r="G265" s="11">
        <v>0</v>
      </c>
      <c r="H265" s="11"/>
      <c r="I265" s="11"/>
      <c r="J265" s="11"/>
      <c r="K265" s="11"/>
      <c r="L265" s="198"/>
    </row>
    <row r="266" spans="1:12" ht="16.5" customHeight="1" x14ac:dyDescent="0.25">
      <c r="A266" s="179"/>
      <c r="B266" s="179"/>
      <c r="C266" s="179"/>
      <c r="D266" s="12" t="s">
        <v>9</v>
      </c>
      <c r="E266" s="11">
        <v>0</v>
      </c>
      <c r="F266" s="12" t="s">
        <v>273</v>
      </c>
      <c r="G266" s="11">
        <v>0</v>
      </c>
      <c r="H266" s="11"/>
      <c r="I266" s="11"/>
      <c r="J266" s="11"/>
      <c r="K266" s="11"/>
      <c r="L266" s="198"/>
    </row>
    <row r="267" spans="1:12" ht="16.5" customHeight="1" x14ac:dyDescent="0.25">
      <c r="A267" s="179"/>
      <c r="B267" s="179"/>
      <c r="C267" s="179"/>
      <c r="D267" s="12" t="s">
        <v>23</v>
      </c>
      <c r="E267" s="11">
        <v>0</v>
      </c>
      <c r="F267" s="12" t="s">
        <v>273</v>
      </c>
      <c r="G267" s="11">
        <v>0</v>
      </c>
      <c r="H267" s="11"/>
      <c r="I267" s="11"/>
      <c r="J267" s="11"/>
      <c r="K267" s="11"/>
      <c r="L267" s="198"/>
    </row>
    <row r="268" spans="1:12" ht="15.75" customHeight="1" x14ac:dyDescent="0.25">
      <c r="A268" s="223" t="s">
        <v>289</v>
      </c>
      <c r="B268" s="258" t="s">
        <v>135</v>
      </c>
      <c r="C268" s="230"/>
      <c r="D268" s="7" t="s">
        <v>4</v>
      </c>
      <c r="E268" s="32">
        <f>E269+E270+E271+E272</f>
        <v>40149.4</v>
      </c>
      <c r="F268" s="32">
        <f>F269+F270+F271+F272</f>
        <v>16608.756709999998</v>
      </c>
      <c r="G268" s="32">
        <f>F268/E268*100</f>
        <v>41.367384593543107</v>
      </c>
      <c r="H268" s="32"/>
      <c r="I268" s="32"/>
      <c r="J268" s="32"/>
      <c r="K268" s="32"/>
      <c r="L268" s="246" t="s">
        <v>70</v>
      </c>
    </row>
    <row r="269" spans="1:12" ht="16.5" customHeight="1" x14ac:dyDescent="0.25">
      <c r="A269" s="223"/>
      <c r="B269" s="258"/>
      <c r="C269" s="230"/>
      <c r="D269" s="7" t="s">
        <v>5</v>
      </c>
      <c r="E269" s="32">
        <f>E274+E310</f>
        <v>3349.9</v>
      </c>
      <c r="F269" s="32">
        <f>F274+F310</f>
        <v>1615.41725</v>
      </c>
      <c r="G269" s="32">
        <f>F269/E269*100</f>
        <v>48.222849935818978</v>
      </c>
      <c r="H269" s="32"/>
      <c r="I269" s="32"/>
      <c r="J269" s="32"/>
      <c r="K269" s="32"/>
      <c r="L269" s="246"/>
    </row>
    <row r="270" spans="1:12" ht="16.5" customHeight="1" x14ac:dyDescent="0.25">
      <c r="A270" s="223"/>
      <c r="B270" s="258"/>
      <c r="C270" s="230"/>
      <c r="D270" s="7" t="s">
        <v>6</v>
      </c>
      <c r="E270" s="32">
        <f>E275+E311</f>
        <v>36799.5</v>
      </c>
      <c r="F270" s="32">
        <f>F275+F311</f>
        <v>14993.339459999999</v>
      </c>
      <c r="G270" s="32">
        <f>F270/E270*100</f>
        <v>40.743323849508819</v>
      </c>
      <c r="H270" s="32"/>
      <c r="I270" s="32"/>
      <c r="J270" s="32"/>
      <c r="K270" s="32"/>
      <c r="L270" s="246"/>
    </row>
    <row r="271" spans="1:12" ht="16.5" customHeight="1" x14ac:dyDescent="0.25">
      <c r="A271" s="223"/>
      <c r="B271" s="258"/>
      <c r="C271" s="230"/>
      <c r="D271" s="7" t="s">
        <v>23</v>
      </c>
      <c r="E271" s="32">
        <f>E276+E312</f>
        <v>0</v>
      </c>
      <c r="F271" s="32">
        <v>0</v>
      </c>
      <c r="G271" s="32">
        <v>0</v>
      </c>
      <c r="H271" s="32"/>
      <c r="I271" s="32"/>
      <c r="J271" s="32"/>
      <c r="K271" s="32"/>
      <c r="L271" s="246"/>
    </row>
    <row r="272" spans="1:12" ht="16.5" customHeight="1" x14ac:dyDescent="0.25">
      <c r="A272" s="223"/>
      <c r="B272" s="258"/>
      <c r="C272" s="230"/>
      <c r="D272" s="7" t="s">
        <v>9</v>
      </c>
      <c r="E272" s="32">
        <f>E277+E313</f>
        <v>0</v>
      </c>
      <c r="F272" s="32">
        <v>0</v>
      </c>
      <c r="G272" s="32">
        <v>0</v>
      </c>
      <c r="H272" s="32"/>
      <c r="I272" s="32"/>
      <c r="J272" s="32"/>
      <c r="K272" s="32"/>
      <c r="L272" s="246"/>
    </row>
    <row r="273" spans="1:12" ht="16.5" customHeight="1" x14ac:dyDescent="0.25">
      <c r="A273" s="222" t="s">
        <v>136</v>
      </c>
      <c r="B273" s="243" t="s">
        <v>137</v>
      </c>
      <c r="C273" s="257"/>
      <c r="D273" s="51" t="s">
        <v>4</v>
      </c>
      <c r="E273" s="52">
        <f>E274+E275+E276+E277</f>
        <v>28384.400000000005</v>
      </c>
      <c r="F273" s="52">
        <f>F274+F275+F276+F277</f>
        <v>11423.795559999999</v>
      </c>
      <c r="G273" s="52">
        <f>F273/E273*100</f>
        <v>40.246739617536385</v>
      </c>
      <c r="H273" s="52"/>
      <c r="I273" s="52"/>
      <c r="J273" s="52"/>
      <c r="K273" s="52"/>
      <c r="L273" s="244" t="s">
        <v>70</v>
      </c>
    </row>
    <row r="274" spans="1:12" ht="16.5" customHeight="1" x14ac:dyDescent="0.25">
      <c r="A274" s="222"/>
      <c r="B274" s="243"/>
      <c r="C274" s="257"/>
      <c r="D274" s="51" t="s">
        <v>5</v>
      </c>
      <c r="E274" s="52">
        <f>E280+E285+E290+E295+E300+E305</f>
        <v>3349.9</v>
      </c>
      <c r="F274" s="52">
        <f>F280+F285+F290+F295+F300+F305</f>
        <v>1615.41725</v>
      </c>
      <c r="G274" s="52">
        <f>F274/E274*100</f>
        <v>48.222849935818978</v>
      </c>
      <c r="H274" s="52"/>
      <c r="I274" s="52"/>
      <c r="J274" s="52"/>
      <c r="K274" s="52"/>
      <c r="L274" s="244"/>
    </row>
    <row r="275" spans="1:12" ht="16.5" customHeight="1" x14ac:dyDescent="0.25">
      <c r="A275" s="222"/>
      <c r="B275" s="243"/>
      <c r="C275" s="257"/>
      <c r="D275" s="51" t="s">
        <v>6</v>
      </c>
      <c r="E275" s="52">
        <f>E281+E286+E291+E306</f>
        <v>25034.500000000004</v>
      </c>
      <c r="F275" s="52">
        <f>F281+F286+F291+F296+F301+F306</f>
        <v>9808.3783099999982</v>
      </c>
      <c r="G275" s="52">
        <f>F275/E275*100</f>
        <v>39.179445605064998</v>
      </c>
      <c r="H275" s="52"/>
      <c r="I275" s="52"/>
      <c r="J275" s="52"/>
      <c r="K275" s="52"/>
      <c r="L275" s="244"/>
    </row>
    <row r="276" spans="1:12" ht="16.5" customHeight="1" x14ac:dyDescent="0.25">
      <c r="A276" s="222"/>
      <c r="B276" s="243"/>
      <c r="C276" s="257"/>
      <c r="D276" s="51" t="s">
        <v>23</v>
      </c>
      <c r="E276" s="52">
        <f>E283+E287+E292+E298+E302</f>
        <v>0</v>
      </c>
      <c r="F276" s="52">
        <v>0</v>
      </c>
      <c r="G276" s="52">
        <v>0</v>
      </c>
      <c r="H276" s="52"/>
      <c r="I276" s="52"/>
      <c r="J276" s="52"/>
      <c r="K276" s="52"/>
      <c r="L276" s="244"/>
    </row>
    <row r="277" spans="1:12" ht="15.75" customHeight="1" x14ac:dyDescent="0.25">
      <c r="A277" s="222"/>
      <c r="B277" s="243"/>
      <c r="C277" s="257"/>
      <c r="D277" s="51" t="s">
        <v>9</v>
      </c>
      <c r="E277" s="52">
        <f>E282+E288+E293+E297+E303</f>
        <v>0</v>
      </c>
      <c r="F277" s="52">
        <v>0</v>
      </c>
      <c r="G277" s="52">
        <v>0</v>
      </c>
      <c r="H277" s="52"/>
      <c r="I277" s="52"/>
      <c r="J277" s="52"/>
      <c r="K277" s="52"/>
      <c r="L277" s="244"/>
    </row>
    <row r="278" spans="1:12" ht="15.75" customHeight="1" x14ac:dyDescent="0.25">
      <c r="A278" s="199" t="s">
        <v>138</v>
      </c>
      <c r="B278" s="199"/>
      <c r="C278" s="199"/>
      <c r="D278" s="199"/>
      <c r="E278" s="199"/>
      <c r="F278" s="199"/>
      <c r="G278" s="199"/>
      <c r="H278" s="199"/>
      <c r="I278" s="199"/>
      <c r="J278" s="199"/>
      <c r="K278" s="199"/>
      <c r="L278" s="199"/>
    </row>
    <row r="279" spans="1:12" ht="24.75" customHeight="1" x14ac:dyDescent="0.25">
      <c r="A279" s="200" t="s">
        <v>26</v>
      </c>
      <c r="B279" s="224" t="s">
        <v>139</v>
      </c>
      <c r="C279" s="147"/>
      <c r="D279" s="49" t="s">
        <v>4</v>
      </c>
      <c r="E279" s="43">
        <f>E280+E281+E282+E283</f>
        <v>143.30000000000001</v>
      </c>
      <c r="F279" s="43">
        <f>F280+F281+F282+F283</f>
        <v>36.241750000000003</v>
      </c>
      <c r="G279" s="43">
        <f>F279/E279*100</f>
        <v>25.290823447313326</v>
      </c>
      <c r="H279" s="136" t="s">
        <v>411</v>
      </c>
      <c r="I279" s="31">
        <v>100</v>
      </c>
      <c r="J279" s="31">
        <v>100</v>
      </c>
      <c r="K279" s="31">
        <v>100</v>
      </c>
      <c r="L279" s="172" t="s">
        <v>141</v>
      </c>
    </row>
    <row r="280" spans="1:12" ht="16.5" customHeight="1" x14ac:dyDescent="0.25">
      <c r="A280" s="200"/>
      <c r="B280" s="224"/>
      <c r="C280" s="148"/>
      <c r="D280" s="10" t="s">
        <v>5</v>
      </c>
      <c r="E280" s="31">
        <v>0</v>
      </c>
      <c r="F280" s="31">
        <v>0</v>
      </c>
      <c r="G280" s="31">
        <v>0</v>
      </c>
      <c r="H280" s="31"/>
      <c r="I280" s="31"/>
      <c r="J280" s="31"/>
      <c r="K280" s="31"/>
      <c r="L280" s="172"/>
    </row>
    <row r="281" spans="1:12" ht="16.5" customHeight="1" x14ac:dyDescent="0.25">
      <c r="A281" s="200"/>
      <c r="B281" s="224"/>
      <c r="C281" s="148"/>
      <c r="D281" s="10" t="s">
        <v>6</v>
      </c>
      <c r="E281" s="31">
        <v>143.30000000000001</v>
      </c>
      <c r="F281" s="31">
        <v>36.241750000000003</v>
      </c>
      <c r="G281" s="31">
        <f>F281/E281*100</f>
        <v>25.290823447313326</v>
      </c>
      <c r="H281" s="31"/>
      <c r="I281" s="31"/>
      <c r="J281" s="31"/>
      <c r="K281" s="31"/>
      <c r="L281" s="172"/>
    </row>
    <row r="282" spans="1:12" ht="16.5" customHeight="1" x14ac:dyDescent="0.25">
      <c r="A282" s="200"/>
      <c r="B282" s="224"/>
      <c r="C282" s="148"/>
      <c r="D282" s="10" t="s">
        <v>9</v>
      </c>
      <c r="E282" s="31">
        <v>0</v>
      </c>
      <c r="F282" s="31">
        <v>0</v>
      </c>
      <c r="G282" s="31">
        <v>0</v>
      </c>
      <c r="H282" s="31"/>
      <c r="I282" s="31"/>
      <c r="J282" s="31"/>
      <c r="K282" s="31"/>
      <c r="L282" s="172"/>
    </row>
    <row r="283" spans="1:12" ht="16.5" customHeight="1" x14ac:dyDescent="0.25">
      <c r="A283" s="200"/>
      <c r="B283" s="224"/>
      <c r="C283" s="149"/>
      <c r="D283" s="10" t="s">
        <v>23</v>
      </c>
      <c r="E283" s="31">
        <v>0</v>
      </c>
      <c r="F283" s="31">
        <v>0</v>
      </c>
      <c r="G283" s="11">
        <v>0</v>
      </c>
      <c r="H283" s="11"/>
      <c r="I283" s="11"/>
      <c r="J283" s="11"/>
      <c r="K283" s="11"/>
      <c r="L283" s="172"/>
    </row>
    <row r="284" spans="1:12" ht="41.25" customHeight="1" x14ac:dyDescent="0.25">
      <c r="A284" s="200" t="s">
        <v>27</v>
      </c>
      <c r="B284" s="193" t="s">
        <v>140</v>
      </c>
      <c r="C284" s="193"/>
      <c r="D284" s="49" t="s">
        <v>4</v>
      </c>
      <c r="E284" s="43">
        <f>E285+E286+E287+E288</f>
        <v>24744.400000000001</v>
      </c>
      <c r="F284" s="43">
        <f>F285+F286+F287+F288</f>
        <v>9712.3689799999993</v>
      </c>
      <c r="G284" s="50">
        <f>F284/E284*100</f>
        <v>39.25077585231405</v>
      </c>
      <c r="H284" s="135" t="s">
        <v>412</v>
      </c>
      <c r="I284" s="11">
        <v>675</v>
      </c>
      <c r="J284" s="11">
        <v>675</v>
      </c>
      <c r="K284" s="11">
        <f>J284/I284*100</f>
        <v>100</v>
      </c>
      <c r="L284" s="172" t="s">
        <v>141</v>
      </c>
    </row>
    <row r="285" spans="1:12" ht="16.5" customHeight="1" x14ac:dyDescent="0.25">
      <c r="A285" s="200"/>
      <c r="B285" s="193"/>
      <c r="C285" s="193"/>
      <c r="D285" s="10" t="s">
        <v>5</v>
      </c>
      <c r="E285" s="31">
        <v>0</v>
      </c>
      <c r="F285" s="31">
        <v>0</v>
      </c>
      <c r="G285" s="11">
        <v>0</v>
      </c>
      <c r="H285" s="11"/>
      <c r="I285" s="11"/>
      <c r="J285" s="11"/>
      <c r="K285" s="11"/>
      <c r="L285" s="172"/>
    </row>
    <row r="286" spans="1:12" ht="16.5" customHeight="1" x14ac:dyDescent="0.25">
      <c r="A286" s="200"/>
      <c r="B286" s="193"/>
      <c r="C286" s="193"/>
      <c r="D286" s="10" t="s">
        <v>6</v>
      </c>
      <c r="E286" s="31">
        <v>24744.400000000001</v>
      </c>
      <c r="F286" s="31">
        <v>9712.3689799999993</v>
      </c>
      <c r="G286" s="11">
        <f>F286/E286*100</f>
        <v>39.25077585231405</v>
      </c>
      <c r="H286" s="11"/>
      <c r="I286" s="11"/>
      <c r="J286" s="11"/>
      <c r="K286" s="11"/>
      <c r="L286" s="172"/>
    </row>
    <row r="287" spans="1:12" ht="16.5" customHeight="1" x14ac:dyDescent="0.25">
      <c r="A287" s="200"/>
      <c r="B287" s="193"/>
      <c r="C287" s="193"/>
      <c r="D287" s="10" t="s">
        <v>23</v>
      </c>
      <c r="E287" s="31">
        <v>0</v>
      </c>
      <c r="F287" s="31">
        <v>0</v>
      </c>
      <c r="G287" s="11">
        <v>0</v>
      </c>
      <c r="H287" s="11"/>
      <c r="I287" s="11"/>
      <c r="J287" s="11"/>
      <c r="K287" s="11"/>
      <c r="L287" s="172"/>
    </row>
    <row r="288" spans="1:12" ht="16.5" customHeight="1" x14ac:dyDescent="0.25">
      <c r="A288" s="200"/>
      <c r="B288" s="193"/>
      <c r="C288" s="193"/>
      <c r="D288" s="10" t="s">
        <v>9</v>
      </c>
      <c r="E288" s="31">
        <v>0</v>
      </c>
      <c r="F288" s="31">
        <v>0</v>
      </c>
      <c r="G288" s="11">
        <v>0</v>
      </c>
      <c r="H288" s="11"/>
      <c r="I288" s="11"/>
      <c r="J288" s="11"/>
      <c r="K288" s="11"/>
      <c r="L288" s="172"/>
    </row>
    <row r="289" spans="1:12" ht="16.5" customHeight="1" x14ac:dyDescent="0.25">
      <c r="A289" s="200" t="s">
        <v>30</v>
      </c>
      <c r="B289" s="193" t="s">
        <v>143</v>
      </c>
      <c r="C289" s="193"/>
      <c r="D289" s="49" t="s">
        <v>4</v>
      </c>
      <c r="E289" s="43">
        <f>E290+E291+E292+E293</f>
        <v>122.9</v>
      </c>
      <c r="F289" s="43">
        <f>F290+F291+F292+F293</f>
        <v>59.767580000000002</v>
      </c>
      <c r="G289" s="50">
        <f>F289/E289*100</f>
        <v>48.631065907241663</v>
      </c>
      <c r="H289" s="50"/>
      <c r="I289" s="50"/>
      <c r="J289" s="50"/>
      <c r="K289" s="50"/>
      <c r="L289" s="172" t="s">
        <v>142</v>
      </c>
    </row>
    <row r="290" spans="1:12" ht="16.5" customHeight="1" x14ac:dyDescent="0.25">
      <c r="A290" s="200"/>
      <c r="B290" s="193"/>
      <c r="C290" s="193"/>
      <c r="D290" s="10" t="s">
        <v>5</v>
      </c>
      <c r="E290" s="31">
        <v>0</v>
      </c>
      <c r="F290" s="31">
        <v>0</v>
      </c>
      <c r="G290" s="11">
        <v>0</v>
      </c>
      <c r="H290" s="11"/>
      <c r="I290" s="11"/>
      <c r="J290" s="11"/>
      <c r="K290" s="11"/>
      <c r="L290" s="172"/>
    </row>
    <row r="291" spans="1:12" ht="16.5" customHeight="1" x14ac:dyDescent="0.25">
      <c r="A291" s="200"/>
      <c r="B291" s="193"/>
      <c r="C291" s="193"/>
      <c r="D291" s="10" t="s">
        <v>6</v>
      </c>
      <c r="E291" s="31">
        <v>122.9</v>
      </c>
      <c r="F291" s="31">
        <v>59.767580000000002</v>
      </c>
      <c r="G291" s="11">
        <f>F291/E291*100</f>
        <v>48.631065907241663</v>
      </c>
      <c r="H291" s="11"/>
      <c r="I291" s="11"/>
      <c r="J291" s="11"/>
      <c r="K291" s="11"/>
      <c r="L291" s="172"/>
    </row>
    <row r="292" spans="1:12" ht="16.5" customHeight="1" x14ac:dyDescent="0.25">
      <c r="A292" s="200"/>
      <c r="B292" s="193"/>
      <c r="C292" s="193"/>
      <c r="D292" s="10" t="s">
        <v>23</v>
      </c>
      <c r="E292" s="31">
        <v>0</v>
      </c>
      <c r="F292" s="31">
        <v>0</v>
      </c>
      <c r="G292" s="11">
        <v>0</v>
      </c>
      <c r="H292" s="11"/>
      <c r="I292" s="11"/>
      <c r="J292" s="11"/>
      <c r="K292" s="11"/>
      <c r="L292" s="172"/>
    </row>
    <row r="293" spans="1:12" ht="16.5" customHeight="1" x14ac:dyDescent="0.25">
      <c r="A293" s="200"/>
      <c r="B293" s="193"/>
      <c r="C293" s="193"/>
      <c r="D293" s="10" t="s">
        <v>9</v>
      </c>
      <c r="E293" s="31">
        <v>0</v>
      </c>
      <c r="F293" s="31">
        <v>0</v>
      </c>
      <c r="G293" s="11">
        <v>0</v>
      </c>
      <c r="H293" s="11"/>
      <c r="I293" s="11"/>
      <c r="J293" s="11"/>
      <c r="K293" s="11"/>
      <c r="L293" s="172"/>
    </row>
    <row r="294" spans="1:12" ht="16.5" customHeight="1" x14ac:dyDescent="0.25">
      <c r="A294" s="200" t="s">
        <v>32</v>
      </c>
      <c r="B294" s="193" t="s">
        <v>144</v>
      </c>
      <c r="C294" s="193"/>
      <c r="D294" s="49" t="s">
        <v>4</v>
      </c>
      <c r="E294" s="43">
        <f>E295+E296+E297+E298</f>
        <v>70</v>
      </c>
      <c r="F294" s="43">
        <f>F295+F296+F297+F298</f>
        <v>2.1</v>
      </c>
      <c r="G294" s="50">
        <f>F294/E294*100</f>
        <v>3.0000000000000004</v>
      </c>
      <c r="H294" s="50"/>
      <c r="I294" s="50"/>
      <c r="J294" s="50"/>
      <c r="K294" s="50"/>
      <c r="L294" s="172" t="s">
        <v>142</v>
      </c>
    </row>
    <row r="295" spans="1:12" ht="16.5" customHeight="1" x14ac:dyDescent="0.25">
      <c r="A295" s="200"/>
      <c r="B295" s="193"/>
      <c r="C295" s="193"/>
      <c r="D295" s="10" t="s">
        <v>5</v>
      </c>
      <c r="E295" s="31">
        <v>70</v>
      </c>
      <c r="F295" s="31">
        <v>2.1</v>
      </c>
      <c r="G295" s="11">
        <f>F295/E295*100</f>
        <v>3.0000000000000004</v>
      </c>
      <c r="H295" s="11"/>
      <c r="I295" s="11"/>
      <c r="J295" s="11"/>
      <c r="K295" s="11"/>
      <c r="L295" s="172"/>
    </row>
    <row r="296" spans="1:12" ht="16.5" customHeight="1" x14ac:dyDescent="0.25">
      <c r="A296" s="200"/>
      <c r="B296" s="193"/>
      <c r="C296" s="193"/>
      <c r="D296" s="10" t="s">
        <v>6</v>
      </c>
      <c r="E296" s="31">
        <v>0</v>
      </c>
      <c r="F296" s="31">
        <v>0</v>
      </c>
      <c r="G296" s="11">
        <v>0</v>
      </c>
      <c r="H296" s="11"/>
      <c r="I296" s="11"/>
      <c r="J296" s="11"/>
      <c r="K296" s="11"/>
      <c r="L296" s="172"/>
    </row>
    <row r="297" spans="1:12" ht="16.5" customHeight="1" x14ac:dyDescent="0.25">
      <c r="A297" s="200"/>
      <c r="B297" s="193"/>
      <c r="C297" s="193"/>
      <c r="D297" s="10" t="s">
        <v>9</v>
      </c>
      <c r="E297" s="31">
        <v>0</v>
      </c>
      <c r="F297" s="31">
        <v>0</v>
      </c>
      <c r="G297" s="11">
        <v>0</v>
      </c>
      <c r="H297" s="11"/>
      <c r="I297" s="11"/>
      <c r="J297" s="11"/>
      <c r="K297" s="11"/>
      <c r="L297" s="172"/>
    </row>
    <row r="298" spans="1:12" ht="16.5" customHeight="1" x14ac:dyDescent="0.25">
      <c r="A298" s="200"/>
      <c r="B298" s="193"/>
      <c r="C298" s="193"/>
      <c r="D298" s="10" t="s">
        <v>23</v>
      </c>
      <c r="E298" s="31">
        <v>0</v>
      </c>
      <c r="F298" s="31">
        <v>0</v>
      </c>
      <c r="G298" s="11">
        <v>0</v>
      </c>
      <c r="H298" s="11"/>
      <c r="I298" s="11"/>
      <c r="J298" s="11"/>
      <c r="K298" s="11"/>
      <c r="L298" s="172"/>
    </row>
    <row r="299" spans="1:12" ht="16.5" customHeight="1" x14ac:dyDescent="0.25">
      <c r="A299" s="200" t="s">
        <v>35</v>
      </c>
      <c r="B299" s="193" t="s">
        <v>145</v>
      </c>
      <c r="C299" s="193"/>
      <c r="D299" s="49" t="s">
        <v>4</v>
      </c>
      <c r="E299" s="43">
        <f>E300+E301+E302+E303</f>
        <v>3279.9</v>
      </c>
      <c r="F299" s="43">
        <f>F300+F301+F302+F303</f>
        <v>1613.3172500000001</v>
      </c>
      <c r="G299" s="50">
        <f>F299/E299*100</f>
        <v>49.188001158571907</v>
      </c>
      <c r="H299" s="50"/>
      <c r="I299" s="50"/>
      <c r="J299" s="50"/>
      <c r="K299" s="50"/>
      <c r="L299" s="172" t="s">
        <v>142</v>
      </c>
    </row>
    <row r="300" spans="1:12" ht="16.5" customHeight="1" x14ac:dyDescent="0.25">
      <c r="A300" s="200"/>
      <c r="B300" s="193"/>
      <c r="C300" s="193"/>
      <c r="D300" s="10" t="s">
        <v>5</v>
      </c>
      <c r="E300" s="31">
        <v>3279.9</v>
      </c>
      <c r="F300" s="31">
        <v>1613.3172500000001</v>
      </c>
      <c r="G300" s="11">
        <f>F300/E300*100</f>
        <v>49.188001158571907</v>
      </c>
      <c r="H300" s="11"/>
      <c r="I300" s="11"/>
      <c r="J300" s="11"/>
      <c r="K300" s="11"/>
      <c r="L300" s="172"/>
    </row>
    <row r="301" spans="1:12" ht="16.5" customHeight="1" x14ac:dyDescent="0.25">
      <c r="A301" s="200"/>
      <c r="B301" s="193"/>
      <c r="C301" s="193"/>
      <c r="D301" s="10" t="s">
        <v>6</v>
      </c>
      <c r="E301" s="31">
        <v>0</v>
      </c>
      <c r="F301" s="31">
        <v>0</v>
      </c>
      <c r="G301" s="11">
        <v>0</v>
      </c>
      <c r="H301" s="11"/>
      <c r="I301" s="11"/>
      <c r="J301" s="11"/>
      <c r="K301" s="11"/>
      <c r="L301" s="172"/>
    </row>
    <row r="302" spans="1:12" ht="16.5" customHeight="1" x14ac:dyDescent="0.25">
      <c r="A302" s="200"/>
      <c r="B302" s="193"/>
      <c r="C302" s="193"/>
      <c r="D302" s="10" t="s">
        <v>23</v>
      </c>
      <c r="E302" s="31">
        <v>0</v>
      </c>
      <c r="F302" s="31">
        <v>0</v>
      </c>
      <c r="G302" s="11">
        <v>0</v>
      </c>
      <c r="H302" s="11"/>
      <c r="I302" s="11"/>
      <c r="J302" s="11"/>
      <c r="K302" s="11"/>
      <c r="L302" s="172"/>
    </row>
    <row r="303" spans="1:12" ht="16.5" customHeight="1" x14ac:dyDescent="0.25">
      <c r="A303" s="200"/>
      <c r="B303" s="193"/>
      <c r="C303" s="193"/>
      <c r="D303" s="10" t="s">
        <v>9</v>
      </c>
      <c r="E303" s="31">
        <v>0</v>
      </c>
      <c r="F303" s="31">
        <v>0</v>
      </c>
      <c r="G303" s="11">
        <v>0</v>
      </c>
      <c r="H303" s="11"/>
      <c r="I303" s="11"/>
      <c r="J303" s="11"/>
      <c r="K303" s="11"/>
      <c r="L303" s="172"/>
    </row>
    <row r="304" spans="1:12" ht="16.5" customHeight="1" x14ac:dyDescent="0.25">
      <c r="A304" s="144" t="s">
        <v>370</v>
      </c>
      <c r="B304" s="147" t="s">
        <v>371</v>
      </c>
      <c r="C304" s="147"/>
      <c r="D304" s="92" t="s">
        <v>4</v>
      </c>
      <c r="E304" s="43">
        <v>23.9</v>
      </c>
      <c r="F304" s="43">
        <v>0</v>
      </c>
      <c r="G304" s="50">
        <v>0</v>
      </c>
      <c r="H304" s="11"/>
      <c r="I304" s="11"/>
      <c r="J304" s="11"/>
      <c r="K304" s="11"/>
      <c r="L304" s="150"/>
    </row>
    <row r="305" spans="1:12" ht="16.5" customHeight="1" x14ac:dyDescent="0.25">
      <c r="A305" s="145"/>
      <c r="B305" s="148"/>
      <c r="C305" s="148"/>
      <c r="D305" s="123" t="s">
        <v>5</v>
      </c>
      <c r="E305" s="31">
        <v>0</v>
      </c>
      <c r="F305" s="31">
        <v>0</v>
      </c>
      <c r="G305" s="11">
        <v>0</v>
      </c>
      <c r="H305" s="11"/>
      <c r="I305" s="11"/>
      <c r="J305" s="11"/>
      <c r="K305" s="11"/>
      <c r="L305" s="151"/>
    </row>
    <row r="306" spans="1:12" ht="16.5" customHeight="1" x14ac:dyDescent="0.25">
      <c r="A306" s="145"/>
      <c r="B306" s="148"/>
      <c r="C306" s="148"/>
      <c r="D306" s="123" t="s">
        <v>6</v>
      </c>
      <c r="E306" s="31">
        <v>23.9</v>
      </c>
      <c r="F306" s="31">
        <v>0</v>
      </c>
      <c r="G306" s="11">
        <v>0</v>
      </c>
      <c r="H306" s="11"/>
      <c r="I306" s="11"/>
      <c r="J306" s="11"/>
      <c r="K306" s="11"/>
      <c r="L306" s="151"/>
    </row>
    <row r="307" spans="1:12" ht="16.5" customHeight="1" x14ac:dyDescent="0.25">
      <c r="A307" s="145"/>
      <c r="B307" s="148"/>
      <c r="C307" s="148"/>
      <c r="D307" s="123" t="s">
        <v>23</v>
      </c>
      <c r="E307" s="31">
        <v>0</v>
      </c>
      <c r="F307" s="31">
        <v>0</v>
      </c>
      <c r="G307" s="11">
        <v>0</v>
      </c>
      <c r="H307" s="11"/>
      <c r="I307" s="11"/>
      <c r="J307" s="11"/>
      <c r="K307" s="11"/>
      <c r="L307" s="151"/>
    </row>
    <row r="308" spans="1:12" ht="16.5" customHeight="1" x14ac:dyDescent="0.25">
      <c r="A308" s="146"/>
      <c r="B308" s="149"/>
      <c r="C308" s="149"/>
      <c r="D308" s="123" t="s">
        <v>9</v>
      </c>
      <c r="E308" s="31">
        <v>0</v>
      </c>
      <c r="F308" s="31">
        <v>0</v>
      </c>
      <c r="G308" s="11">
        <v>0</v>
      </c>
      <c r="H308" s="11"/>
      <c r="I308" s="11"/>
      <c r="J308" s="11"/>
      <c r="K308" s="11"/>
      <c r="L308" s="152"/>
    </row>
    <row r="309" spans="1:12" ht="16.5" customHeight="1" x14ac:dyDescent="0.25">
      <c r="A309" s="187" t="s">
        <v>7</v>
      </c>
      <c r="B309" s="209" t="s">
        <v>14</v>
      </c>
      <c r="C309" s="216"/>
      <c r="D309" s="51" t="s">
        <v>4</v>
      </c>
      <c r="E309" s="52">
        <f>E310+E311+E312+E313</f>
        <v>11764.999999999998</v>
      </c>
      <c r="F309" s="52">
        <f>F310+F311+F312+F313</f>
        <v>5184.9611500000001</v>
      </c>
      <c r="G309" s="52">
        <f>F309/E309*100</f>
        <v>44.071067998300052</v>
      </c>
      <c r="H309" s="52"/>
      <c r="I309" s="52"/>
      <c r="J309" s="52"/>
      <c r="K309" s="52"/>
      <c r="L309" s="216" t="s">
        <v>52</v>
      </c>
    </row>
    <row r="310" spans="1:12" ht="16.5" customHeight="1" x14ac:dyDescent="0.25">
      <c r="A310" s="187"/>
      <c r="B310" s="209"/>
      <c r="C310" s="216"/>
      <c r="D310" s="51" t="s">
        <v>5</v>
      </c>
      <c r="E310" s="52">
        <f>E316+E321+E326+E331+E336</f>
        <v>0</v>
      </c>
      <c r="F310" s="52">
        <f>F316+F321+F326+F331+F336</f>
        <v>0</v>
      </c>
      <c r="G310" s="52">
        <v>0</v>
      </c>
      <c r="H310" s="52"/>
      <c r="I310" s="52"/>
      <c r="J310" s="52"/>
      <c r="K310" s="52"/>
      <c r="L310" s="216"/>
    </row>
    <row r="311" spans="1:12" ht="16.5" customHeight="1" x14ac:dyDescent="0.25">
      <c r="A311" s="187"/>
      <c r="B311" s="209"/>
      <c r="C311" s="216"/>
      <c r="D311" s="51" t="s">
        <v>6</v>
      </c>
      <c r="E311" s="52">
        <f>E317+E322+E327+E332+E337</f>
        <v>11764.999999999998</v>
      </c>
      <c r="F311" s="52">
        <f>F317+F322+F327+F332+F337</f>
        <v>5184.9611500000001</v>
      </c>
      <c r="G311" s="52">
        <f>F311/E311*100</f>
        <v>44.071067998300052</v>
      </c>
      <c r="H311" s="52"/>
      <c r="I311" s="52"/>
      <c r="J311" s="52"/>
      <c r="K311" s="52"/>
      <c r="L311" s="216"/>
    </row>
    <row r="312" spans="1:12" ht="16.5" customHeight="1" x14ac:dyDescent="0.25">
      <c r="A312" s="187"/>
      <c r="B312" s="209"/>
      <c r="C312" s="216"/>
      <c r="D312" s="51" t="s">
        <v>23</v>
      </c>
      <c r="E312" s="52">
        <f>E319+E323+E328+E333+E339</f>
        <v>0</v>
      </c>
      <c r="F312" s="52">
        <f>F319+F323+F328+F333+F339</f>
        <v>0</v>
      </c>
      <c r="G312" s="52">
        <v>0</v>
      </c>
      <c r="H312" s="52"/>
      <c r="I312" s="52"/>
      <c r="J312" s="52"/>
      <c r="K312" s="52"/>
      <c r="L312" s="216"/>
    </row>
    <row r="313" spans="1:12" ht="16.5" customHeight="1" x14ac:dyDescent="0.25">
      <c r="A313" s="187"/>
      <c r="B313" s="209"/>
      <c r="C313" s="216"/>
      <c r="D313" s="51" t="s">
        <v>9</v>
      </c>
      <c r="E313" s="52">
        <f>E318+E324+E329+E334+E338</f>
        <v>0</v>
      </c>
      <c r="F313" s="52">
        <f>F318+F324+F329+F334+F338</f>
        <v>0</v>
      </c>
      <c r="G313" s="52">
        <v>0</v>
      </c>
      <c r="H313" s="52"/>
      <c r="I313" s="52"/>
      <c r="J313" s="52"/>
      <c r="K313" s="52"/>
      <c r="L313" s="216"/>
    </row>
    <row r="314" spans="1:12" ht="15.75" customHeight="1" x14ac:dyDescent="0.25">
      <c r="A314" s="188" t="s">
        <v>146</v>
      </c>
      <c r="B314" s="188"/>
      <c r="C314" s="188"/>
      <c r="D314" s="188"/>
      <c r="E314" s="188"/>
      <c r="F314" s="188"/>
      <c r="G314" s="188"/>
      <c r="H314" s="188"/>
      <c r="I314" s="188"/>
      <c r="J314" s="188"/>
      <c r="K314" s="188"/>
      <c r="L314" s="188"/>
    </row>
    <row r="315" spans="1:12" ht="26.25" customHeight="1" x14ac:dyDescent="0.25">
      <c r="A315" s="179" t="s">
        <v>36</v>
      </c>
      <c r="B315" s="156" t="s">
        <v>147</v>
      </c>
      <c r="C315" s="171"/>
      <c r="D315" s="49" t="s">
        <v>4</v>
      </c>
      <c r="E315" s="43">
        <f>E316+E317+E318+E319</f>
        <v>8667.2999999999993</v>
      </c>
      <c r="F315" s="43">
        <f>F316+F317+F318+F319</f>
        <v>4208.9283999999998</v>
      </c>
      <c r="G315" s="43">
        <f>F315/E315*100</f>
        <v>48.561009772362787</v>
      </c>
      <c r="H315" s="136" t="s">
        <v>413</v>
      </c>
      <c r="I315" s="31">
        <v>100</v>
      </c>
      <c r="J315" s="31">
        <v>100</v>
      </c>
      <c r="K315" s="31">
        <v>100</v>
      </c>
      <c r="L315" s="156" t="s">
        <v>53</v>
      </c>
    </row>
    <row r="316" spans="1:12" ht="45" customHeight="1" x14ac:dyDescent="0.25">
      <c r="A316" s="179"/>
      <c r="B316" s="157"/>
      <c r="C316" s="171"/>
      <c r="D316" s="10" t="s">
        <v>5</v>
      </c>
      <c r="E316" s="31">
        <v>0</v>
      </c>
      <c r="F316" s="31">
        <v>0</v>
      </c>
      <c r="G316" s="31">
        <v>0</v>
      </c>
      <c r="H316" s="136" t="s">
        <v>414</v>
      </c>
      <c r="I316" s="31">
        <v>100</v>
      </c>
      <c r="J316" s="31">
        <v>100</v>
      </c>
      <c r="K316" s="31">
        <v>100</v>
      </c>
      <c r="L316" s="157"/>
    </row>
    <row r="317" spans="1:12" ht="15.75" customHeight="1" x14ac:dyDescent="0.25">
      <c r="A317" s="179"/>
      <c r="B317" s="157"/>
      <c r="C317" s="171"/>
      <c r="D317" s="10" t="s">
        <v>6</v>
      </c>
      <c r="E317" s="31">
        <v>8667.2999999999993</v>
      </c>
      <c r="F317" s="31">
        <v>4208.9283999999998</v>
      </c>
      <c r="G317" s="31">
        <f>F317/E317*100</f>
        <v>48.561009772362787</v>
      </c>
      <c r="H317" s="31"/>
      <c r="I317" s="31"/>
      <c r="J317" s="31"/>
      <c r="K317" s="31"/>
      <c r="L317" s="157"/>
    </row>
    <row r="318" spans="1:12" ht="16.5" customHeight="1" x14ac:dyDescent="0.25">
      <c r="A318" s="179"/>
      <c r="B318" s="157"/>
      <c r="C318" s="171"/>
      <c r="D318" s="10" t="s">
        <v>9</v>
      </c>
      <c r="E318" s="31">
        <v>0</v>
      </c>
      <c r="F318" s="31">
        <v>0</v>
      </c>
      <c r="G318" s="31">
        <v>0</v>
      </c>
      <c r="H318" s="31"/>
      <c r="I318" s="31"/>
      <c r="J318" s="31"/>
      <c r="K318" s="31"/>
      <c r="L318" s="157"/>
    </row>
    <row r="319" spans="1:12" ht="16.5" customHeight="1" x14ac:dyDescent="0.25">
      <c r="A319" s="179"/>
      <c r="B319" s="158"/>
      <c r="C319" s="171"/>
      <c r="D319" s="10" t="s">
        <v>23</v>
      </c>
      <c r="E319" s="31">
        <v>0</v>
      </c>
      <c r="F319" s="31">
        <v>0</v>
      </c>
      <c r="G319" s="31">
        <v>0</v>
      </c>
      <c r="H319" s="31"/>
      <c r="I319" s="31"/>
      <c r="J319" s="31"/>
      <c r="K319" s="31"/>
      <c r="L319" s="158"/>
    </row>
    <row r="320" spans="1:12" ht="16.5" customHeight="1" x14ac:dyDescent="0.25">
      <c r="A320" s="200" t="s">
        <v>37</v>
      </c>
      <c r="B320" s="218" t="s">
        <v>148</v>
      </c>
      <c r="C320" s="171"/>
      <c r="D320" s="49" t="s">
        <v>4</v>
      </c>
      <c r="E320" s="43">
        <f>E321+E322+E323+E324</f>
        <v>1400.4</v>
      </c>
      <c r="F320" s="43">
        <f>F321+F322+F323+F324</f>
        <v>297.05200000000002</v>
      </c>
      <c r="G320" s="43">
        <f>F320/E320*100</f>
        <v>21.211939445872609</v>
      </c>
      <c r="H320" s="43"/>
      <c r="I320" s="43"/>
      <c r="J320" s="43"/>
      <c r="K320" s="43"/>
      <c r="L320" s="172" t="s">
        <v>142</v>
      </c>
    </row>
    <row r="321" spans="1:12" ht="16.5" customHeight="1" x14ac:dyDescent="0.25">
      <c r="A321" s="200"/>
      <c r="B321" s="218"/>
      <c r="C321" s="171"/>
      <c r="D321" s="10" t="s">
        <v>5</v>
      </c>
      <c r="E321" s="31">
        <v>0</v>
      </c>
      <c r="F321" s="31">
        <v>0</v>
      </c>
      <c r="G321" s="31">
        <v>0</v>
      </c>
      <c r="H321" s="31"/>
      <c r="I321" s="31"/>
      <c r="J321" s="31"/>
      <c r="K321" s="31"/>
      <c r="L321" s="172"/>
    </row>
    <row r="322" spans="1:12" ht="16.5" customHeight="1" x14ac:dyDescent="0.25">
      <c r="A322" s="200"/>
      <c r="B322" s="218"/>
      <c r="C322" s="171"/>
      <c r="D322" s="10" t="s">
        <v>6</v>
      </c>
      <c r="E322" s="31">
        <v>1400.4</v>
      </c>
      <c r="F322" s="31">
        <v>297.05200000000002</v>
      </c>
      <c r="G322" s="31">
        <f>F322/E322*100</f>
        <v>21.211939445872609</v>
      </c>
      <c r="H322" s="31"/>
      <c r="I322" s="31"/>
      <c r="J322" s="31"/>
      <c r="K322" s="31"/>
      <c r="L322" s="172"/>
    </row>
    <row r="323" spans="1:12" ht="16.5" customHeight="1" x14ac:dyDescent="0.25">
      <c r="A323" s="200"/>
      <c r="B323" s="218"/>
      <c r="C323" s="171"/>
      <c r="D323" s="10" t="s">
        <v>23</v>
      </c>
      <c r="E323" s="31">
        <v>0</v>
      </c>
      <c r="F323" s="31">
        <v>0</v>
      </c>
      <c r="G323" s="31">
        <v>0</v>
      </c>
      <c r="H323" s="31"/>
      <c r="I323" s="31"/>
      <c r="J323" s="31"/>
      <c r="K323" s="31"/>
      <c r="L323" s="172"/>
    </row>
    <row r="324" spans="1:12" ht="16.5" customHeight="1" x14ac:dyDescent="0.25">
      <c r="A324" s="200"/>
      <c r="B324" s="218"/>
      <c r="C324" s="171"/>
      <c r="D324" s="10" t="s">
        <v>9</v>
      </c>
      <c r="E324" s="31">
        <v>0</v>
      </c>
      <c r="F324" s="31">
        <v>0</v>
      </c>
      <c r="G324" s="31">
        <v>0</v>
      </c>
      <c r="H324" s="31"/>
      <c r="I324" s="31"/>
      <c r="J324" s="31"/>
      <c r="K324" s="31"/>
      <c r="L324" s="172"/>
    </row>
    <row r="325" spans="1:12" ht="60" customHeight="1" x14ac:dyDescent="0.25">
      <c r="A325" s="200" t="s">
        <v>105</v>
      </c>
      <c r="B325" s="171" t="s">
        <v>149</v>
      </c>
      <c r="C325" s="171"/>
      <c r="D325" s="49" t="s">
        <v>4</v>
      </c>
      <c r="E325" s="43">
        <f>E326+E327+E328+E329</f>
        <v>8.4</v>
      </c>
      <c r="F325" s="43">
        <f>F326+F327+F328+F329</f>
        <v>0</v>
      </c>
      <c r="G325" s="43">
        <f>F325/E325*100</f>
        <v>0</v>
      </c>
      <c r="H325" s="136" t="s">
        <v>415</v>
      </c>
      <c r="I325" s="31">
        <v>100</v>
      </c>
      <c r="J325" s="31">
        <v>100</v>
      </c>
      <c r="K325" s="31">
        <v>100</v>
      </c>
      <c r="L325" s="171" t="s">
        <v>53</v>
      </c>
    </row>
    <row r="326" spans="1:12" ht="16.5" customHeight="1" x14ac:dyDescent="0.25">
      <c r="A326" s="200"/>
      <c r="B326" s="171"/>
      <c r="C326" s="171"/>
      <c r="D326" s="10" t="s">
        <v>5</v>
      </c>
      <c r="E326" s="31">
        <v>0</v>
      </c>
      <c r="F326" s="31">
        <v>0</v>
      </c>
      <c r="G326" s="31">
        <v>0</v>
      </c>
      <c r="H326" s="31"/>
      <c r="I326" s="31"/>
      <c r="J326" s="31"/>
      <c r="K326" s="31"/>
      <c r="L326" s="171"/>
    </row>
    <row r="327" spans="1:12" ht="16.5" customHeight="1" x14ac:dyDescent="0.25">
      <c r="A327" s="200"/>
      <c r="B327" s="171"/>
      <c r="C327" s="171"/>
      <c r="D327" s="10" t="s">
        <v>6</v>
      </c>
      <c r="E327" s="31">
        <v>8.4</v>
      </c>
      <c r="F327" s="31">
        <v>0</v>
      </c>
      <c r="G327" s="31">
        <f>F327/E327*100</f>
        <v>0</v>
      </c>
      <c r="H327" s="31"/>
      <c r="I327" s="31"/>
      <c r="J327" s="31"/>
      <c r="K327" s="31"/>
      <c r="L327" s="171"/>
    </row>
    <row r="328" spans="1:12" ht="16.5" customHeight="1" x14ac:dyDescent="0.25">
      <c r="A328" s="200"/>
      <c r="B328" s="171"/>
      <c r="C328" s="171"/>
      <c r="D328" s="10" t="s">
        <v>23</v>
      </c>
      <c r="E328" s="31">
        <v>0</v>
      </c>
      <c r="F328" s="31">
        <v>0</v>
      </c>
      <c r="G328" s="31">
        <v>0</v>
      </c>
      <c r="H328" s="31"/>
      <c r="I328" s="31"/>
      <c r="J328" s="31"/>
      <c r="K328" s="31"/>
      <c r="L328" s="171"/>
    </row>
    <row r="329" spans="1:12" ht="16.5" customHeight="1" x14ac:dyDescent="0.25">
      <c r="A329" s="200"/>
      <c r="B329" s="171"/>
      <c r="C329" s="171"/>
      <c r="D329" s="10" t="s">
        <v>9</v>
      </c>
      <c r="E329" s="31">
        <v>0</v>
      </c>
      <c r="F329" s="31">
        <v>0</v>
      </c>
      <c r="G329" s="31">
        <v>0</v>
      </c>
      <c r="H329" s="31"/>
      <c r="I329" s="31"/>
      <c r="J329" s="31"/>
      <c r="K329" s="31"/>
      <c r="L329" s="171"/>
    </row>
    <row r="330" spans="1:12" ht="16.5" customHeight="1" x14ac:dyDescent="0.25">
      <c r="A330" s="200" t="s">
        <v>106</v>
      </c>
      <c r="B330" s="171" t="s">
        <v>150</v>
      </c>
      <c r="C330" s="171"/>
      <c r="D330" s="49" t="s">
        <v>4</v>
      </c>
      <c r="E330" s="43">
        <f>E331+E332+E333+E334</f>
        <v>787.9</v>
      </c>
      <c r="F330" s="43">
        <f>F331+F332+F333+F334</f>
        <v>385.05694</v>
      </c>
      <c r="G330" s="43">
        <f>F330/E330*100</f>
        <v>48.871295849727126</v>
      </c>
      <c r="H330" s="43"/>
      <c r="I330" s="43"/>
      <c r="J330" s="43"/>
      <c r="K330" s="43"/>
      <c r="L330" s="171" t="s">
        <v>53</v>
      </c>
    </row>
    <row r="331" spans="1:12" ht="16.5" customHeight="1" x14ac:dyDescent="0.25">
      <c r="A331" s="200"/>
      <c r="B331" s="171"/>
      <c r="C331" s="171"/>
      <c r="D331" s="10" t="s">
        <v>5</v>
      </c>
      <c r="E331" s="31">
        <v>0</v>
      </c>
      <c r="F331" s="31">
        <v>0</v>
      </c>
      <c r="G331" s="31">
        <v>0</v>
      </c>
      <c r="H331" s="31"/>
      <c r="I331" s="31"/>
      <c r="J331" s="31"/>
      <c r="K331" s="31"/>
      <c r="L331" s="171"/>
    </row>
    <row r="332" spans="1:12" ht="16.5" customHeight="1" x14ac:dyDescent="0.25">
      <c r="A332" s="200"/>
      <c r="B332" s="171"/>
      <c r="C332" s="171"/>
      <c r="D332" s="10" t="s">
        <v>6</v>
      </c>
      <c r="E332" s="31">
        <v>787.9</v>
      </c>
      <c r="F332" s="31">
        <v>385.05694</v>
      </c>
      <c r="G332" s="31">
        <f>F332/E332*100</f>
        <v>48.871295849727126</v>
      </c>
      <c r="H332" s="31"/>
      <c r="I332" s="31"/>
      <c r="J332" s="31"/>
      <c r="K332" s="31"/>
      <c r="L332" s="171"/>
    </row>
    <row r="333" spans="1:12" ht="16.5" customHeight="1" x14ac:dyDescent="0.25">
      <c r="A333" s="200"/>
      <c r="B333" s="171"/>
      <c r="C333" s="171"/>
      <c r="D333" s="10" t="s">
        <v>23</v>
      </c>
      <c r="E333" s="31">
        <v>0</v>
      </c>
      <c r="F333" s="31">
        <v>0</v>
      </c>
      <c r="G333" s="31">
        <v>0</v>
      </c>
      <c r="H333" s="31"/>
      <c r="I333" s="31"/>
      <c r="J333" s="31"/>
      <c r="K333" s="31"/>
      <c r="L333" s="171"/>
    </row>
    <row r="334" spans="1:12" ht="16.5" customHeight="1" x14ac:dyDescent="0.25">
      <c r="A334" s="200"/>
      <c r="B334" s="171"/>
      <c r="C334" s="171"/>
      <c r="D334" s="10" t="s">
        <v>9</v>
      </c>
      <c r="E334" s="31">
        <v>0</v>
      </c>
      <c r="F334" s="31">
        <v>0</v>
      </c>
      <c r="G334" s="31">
        <v>0</v>
      </c>
      <c r="H334" s="31"/>
      <c r="I334" s="31"/>
      <c r="J334" s="31"/>
      <c r="K334" s="31"/>
      <c r="L334" s="171"/>
    </row>
    <row r="335" spans="1:12" ht="16.5" customHeight="1" x14ac:dyDescent="0.25">
      <c r="A335" s="200" t="s">
        <v>107</v>
      </c>
      <c r="B335" s="171" t="s">
        <v>151</v>
      </c>
      <c r="C335" s="171"/>
      <c r="D335" s="49" t="s">
        <v>4</v>
      </c>
      <c r="E335" s="43">
        <f>E336+E337+E338+E339</f>
        <v>901</v>
      </c>
      <c r="F335" s="43">
        <f>F336+F337+F338+F339</f>
        <v>293.92381</v>
      </c>
      <c r="G335" s="43">
        <f>F335/E335*100</f>
        <v>32.621954495005554</v>
      </c>
      <c r="H335" s="43"/>
      <c r="I335" s="43"/>
      <c r="J335" s="43"/>
      <c r="K335" s="43"/>
      <c r="L335" s="172" t="s">
        <v>142</v>
      </c>
    </row>
    <row r="336" spans="1:12" ht="16.5" customHeight="1" x14ac:dyDescent="0.25">
      <c r="A336" s="200"/>
      <c r="B336" s="171"/>
      <c r="C336" s="171"/>
      <c r="D336" s="10" t="s">
        <v>5</v>
      </c>
      <c r="E336" s="31">
        <v>0</v>
      </c>
      <c r="F336" s="31">
        <v>0</v>
      </c>
      <c r="G336" s="31">
        <v>0</v>
      </c>
      <c r="H336" s="31"/>
      <c r="I336" s="31"/>
      <c r="J336" s="31"/>
      <c r="K336" s="31"/>
      <c r="L336" s="172"/>
    </row>
    <row r="337" spans="1:12" ht="16.5" customHeight="1" x14ac:dyDescent="0.25">
      <c r="A337" s="200"/>
      <c r="B337" s="171"/>
      <c r="C337" s="171"/>
      <c r="D337" s="10" t="s">
        <v>6</v>
      </c>
      <c r="E337" s="31">
        <v>901</v>
      </c>
      <c r="F337" s="31">
        <v>293.92381</v>
      </c>
      <c r="G337" s="31">
        <f>F337/E337*100</f>
        <v>32.621954495005554</v>
      </c>
      <c r="H337" s="31"/>
      <c r="I337" s="31"/>
      <c r="J337" s="31"/>
      <c r="K337" s="31"/>
      <c r="L337" s="172"/>
    </row>
    <row r="338" spans="1:12" ht="16.5" customHeight="1" x14ac:dyDescent="0.25">
      <c r="A338" s="200"/>
      <c r="B338" s="171"/>
      <c r="C338" s="171"/>
      <c r="D338" s="10" t="s">
        <v>9</v>
      </c>
      <c r="E338" s="31">
        <v>0</v>
      </c>
      <c r="F338" s="31">
        <v>0</v>
      </c>
      <c r="G338" s="31">
        <v>0</v>
      </c>
      <c r="H338" s="31"/>
      <c r="I338" s="31"/>
      <c r="J338" s="31"/>
      <c r="K338" s="31"/>
      <c r="L338" s="172"/>
    </row>
    <row r="339" spans="1:12" ht="16.5" customHeight="1" x14ac:dyDescent="0.25">
      <c r="A339" s="200"/>
      <c r="B339" s="171"/>
      <c r="C339" s="171"/>
      <c r="D339" s="10" t="s">
        <v>23</v>
      </c>
      <c r="E339" s="31">
        <v>0</v>
      </c>
      <c r="F339" s="31">
        <v>0</v>
      </c>
      <c r="G339" s="31">
        <v>0</v>
      </c>
      <c r="H339" s="31"/>
      <c r="I339" s="31"/>
      <c r="J339" s="31"/>
      <c r="K339" s="31"/>
      <c r="L339" s="172"/>
    </row>
    <row r="340" spans="1:12" ht="16.5" customHeight="1" x14ac:dyDescent="0.25">
      <c r="A340" s="230" t="s">
        <v>290</v>
      </c>
      <c r="B340" s="232" t="s">
        <v>165</v>
      </c>
      <c r="C340" s="165"/>
      <c r="D340" s="7" t="s">
        <v>4</v>
      </c>
      <c r="E340" s="32">
        <f>E341+E342+E343+E344</f>
        <v>315</v>
      </c>
      <c r="F340" s="119">
        <f>F341+F342+F343+F344</f>
        <v>56.497199999999999</v>
      </c>
      <c r="G340" s="8">
        <f>F340/E340*100</f>
        <v>17.935619047619049</v>
      </c>
      <c r="H340" s="8"/>
      <c r="I340" s="8"/>
      <c r="J340" s="8"/>
      <c r="K340" s="8"/>
      <c r="L340" s="217" t="s">
        <v>167</v>
      </c>
    </row>
    <row r="341" spans="1:12" ht="16.5" customHeight="1" x14ac:dyDescent="0.25">
      <c r="A341" s="230"/>
      <c r="B341" s="232"/>
      <c r="C341" s="166"/>
      <c r="D341" s="7" t="s">
        <v>5</v>
      </c>
      <c r="E341" s="32">
        <f>E346+E377</f>
        <v>315</v>
      </c>
      <c r="F341" s="119">
        <f>F346+F377</f>
        <v>56.497199999999999</v>
      </c>
      <c r="G341" s="8">
        <f>F341/E341*100</f>
        <v>17.935619047619049</v>
      </c>
      <c r="H341" s="8"/>
      <c r="I341" s="8"/>
      <c r="J341" s="8"/>
      <c r="K341" s="8"/>
      <c r="L341" s="217"/>
    </row>
    <row r="342" spans="1:12" ht="15.75" customHeight="1" x14ac:dyDescent="0.25">
      <c r="A342" s="230"/>
      <c r="B342" s="232"/>
      <c r="C342" s="166"/>
      <c r="D342" s="7" t="s">
        <v>6</v>
      </c>
      <c r="E342" s="32">
        <f>E347+E378</f>
        <v>0</v>
      </c>
      <c r="F342" s="32">
        <v>0</v>
      </c>
      <c r="G342" s="8">
        <v>0</v>
      </c>
      <c r="H342" s="8"/>
      <c r="I342" s="8"/>
      <c r="J342" s="8"/>
      <c r="K342" s="8"/>
      <c r="L342" s="217"/>
    </row>
    <row r="343" spans="1:12" ht="15.75" customHeight="1" x14ac:dyDescent="0.25">
      <c r="A343" s="230"/>
      <c r="B343" s="232"/>
      <c r="C343" s="166"/>
      <c r="D343" s="7" t="s">
        <v>23</v>
      </c>
      <c r="E343" s="32">
        <v>0</v>
      </c>
      <c r="F343" s="32">
        <v>0</v>
      </c>
      <c r="G343" s="8">
        <v>0</v>
      </c>
      <c r="H343" s="8"/>
      <c r="I343" s="8"/>
      <c r="J343" s="8"/>
      <c r="K343" s="8"/>
      <c r="L343" s="217"/>
    </row>
    <row r="344" spans="1:12" ht="15.75" customHeight="1" x14ac:dyDescent="0.25">
      <c r="A344" s="230"/>
      <c r="B344" s="232"/>
      <c r="C344" s="167"/>
      <c r="D344" s="7" t="s">
        <v>9</v>
      </c>
      <c r="E344" s="32">
        <v>0</v>
      </c>
      <c r="F344" s="32">
        <v>0</v>
      </c>
      <c r="G344" s="8">
        <v>0</v>
      </c>
      <c r="H344" s="8"/>
      <c r="I344" s="8"/>
      <c r="J344" s="8"/>
      <c r="K344" s="8"/>
      <c r="L344" s="217"/>
    </row>
    <row r="345" spans="1:12" ht="15.75" customHeight="1" x14ac:dyDescent="0.25">
      <c r="A345" s="187" t="s">
        <v>136</v>
      </c>
      <c r="B345" s="209" t="s">
        <v>166</v>
      </c>
      <c r="C345" s="162"/>
      <c r="D345" s="51" t="s">
        <v>4</v>
      </c>
      <c r="E345" s="52">
        <f>E346+E347+E348+E349</f>
        <v>298</v>
      </c>
      <c r="F345" s="60">
        <f>F346+F347+F348+F349</f>
        <v>55</v>
      </c>
      <c r="G345" s="53">
        <f>F345/E345*100</f>
        <v>18.456375838926174</v>
      </c>
      <c r="H345" s="53"/>
      <c r="I345" s="53"/>
      <c r="J345" s="53"/>
      <c r="K345" s="53"/>
      <c r="L345" s="216" t="s">
        <v>167</v>
      </c>
    </row>
    <row r="346" spans="1:12" ht="16.5" customHeight="1" x14ac:dyDescent="0.25">
      <c r="A346" s="187"/>
      <c r="B346" s="209"/>
      <c r="C346" s="163"/>
      <c r="D346" s="51" t="s">
        <v>5</v>
      </c>
      <c r="E346" s="52">
        <f>E352+E367+E372</f>
        <v>298</v>
      </c>
      <c r="F346" s="60">
        <f>F352+F367+F372</f>
        <v>55</v>
      </c>
      <c r="G346" s="53">
        <f>F346/E346*100</f>
        <v>18.456375838926174</v>
      </c>
      <c r="H346" s="53"/>
      <c r="I346" s="53"/>
      <c r="J346" s="53"/>
      <c r="K346" s="53"/>
      <c r="L346" s="216"/>
    </row>
    <row r="347" spans="1:12" ht="16.5" customHeight="1" x14ac:dyDescent="0.25">
      <c r="A347" s="187"/>
      <c r="B347" s="209"/>
      <c r="C347" s="163"/>
      <c r="D347" s="51" t="s">
        <v>6</v>
      </c>
      <c r="E347" s="52">
        <f>E353+E368+E373</f>
        <v>0</v>
      </c>
      <c r="F347" s="52">
        <v>0</v>
      </c>
      <c r="G347" s="53">
        <v>0</v>
      </c>
      <c r="H347" s="53"/>
      <c r="I347" s="53"/>
      <c r="J347" s="53"/>
      <c r="K347" s="53"/>
      <c r="L347" s="216"/>
    </row>
    <row r="348" spans="1:12" ht="16.5" customHeight="1" x14ac:dyDescent="0.25">
      <c r="A348" s="187"/>
      <c r="B348" s="209"/>
      <c r="C348" s="163"/>
      <c r="D348" s="51" t="s">
        <v>23</v>
      </c>
      <c r="E348" s="52">
        <v>0</v>
      </c>
      <c r="F348" s="52">
        <v>0</v>
      </c>
      <c r="G348" s="53">
        <v>0</v>
      </c>
      <c r="H348" s="53"/>
      <c r="I348" s="53"/>
      <c r="J348" s="53"/>
      <c r="K348" s="53"/>
      <c r="L348" s="216"/>
    </row>
    <row r="349" spans="1:12" ht="15.75" customHeight="1" x14ac:dyDescent="0.25">
      <c r="A349" s="187"/>
      <c r="B349" s="209"/>
      <c r="C349" s="164"/>
      <c r="D349" s="51" t="s">
        <v>9</v>
      </c>
      <c r="E349" s="52">
        <v>0</v>
      </c>
      <c r="F349" s="52">
        <v>0</v>
      </c>
      <c r="G349" s="53">
        <v>0</v>
      </c>
      <c r="H349" s="53"/>
      <c r="I349" s="53"/>
      <c r="J349" s="53"/>
      <c r="K349" s="53"/>
      <c r="L349" s="216"/>
    </row>
    <row r="350" spans="1:12" ht="15" customHeight="1" x14ac:dyDescent="0.25">
      <c r="A350" s="188" t="s">
        <v>168</v>
      </c>
      <c r="B350" s="188"/>
      <c r="C350" s="188"/>
      <c r="D350" s="188"/>
      <c r="E350" s="188"/>
      <c r="F350" s="188"/>
      <c r="G350" s="188"/>
      <c r="H350" s="188"/>
      <c r="I350" s="188"/>
      <c r="J350" s="188"/>
      <c r="K350" s="188"/>
      <c r="L350" s="188"/>
    </row>
    <row r="351" spans="1:12" ht="16.5" customHeight="1" x14ac:dyDescent="0.25">
      <c r="A351" s="179" t="s">
        <v>26</v>
      </c>
      <c r="B351" s="156" t="s">
        <v>170</v>
      </c>
      <c r="C351" s="156"/>
      <c r="D351" s="49" t="s">
        <v>4</v>
      </c>
      <c r="E351" s="43">
        <f>E352+E353+E354+E355</f>
        <v>298</v>
      </c>
      <c r="F351" s="43">
        <f>F352+F353+F354+F355</f>
        <v>55</v>
      </c>
      <c r="G351" s="50">
        <f>F351/E351*100</f>
        <v>18.456375838926174</v>
      </c>
      <c r="H351" s="113"/>
      <c r="I351" s="113"/>
      <c r="J351" s="113"/>
      <c r="K351" s="113"/>
      <c r="L351" s="260" t="s">
        <v>167</v>
      </c>
    </row>
    <row r="352" spans="1:12" ht="16.5" customHeight="1" x14ac:dyDescent="0.25">
      <c r="A352" s="179"/>
      <c r="B352" s="157"/>
      <c r="C352" s="157"/>
      <c r="D352" s="10" t="s">
        <v>5</v>
      </c>
      <c r="E352" s="31">
        <f>E357+E362</f>
        <v>298</v>
      </c>
      <c r="F352" s="31">
        <f>F357+F362</f>
        <v>55</v>
      </c>
      <c r="G352" s="11">
        <f>F352/E352*100</f>
        <v>18.456375838926174</v>
      </c>
      <c r="H352" s="114"/>
      <c r="I352" s="114"/>
      <c r="J352" s="114"/>
      <c r="K352" s="114"/>
      <c r="L352" s="261"/>
    </row>
    <row r="353" spans="1:12" ht="16.5" customHeight="1" x14ac:dyDescent="0.25">
      <c r="A353" s="179"/>
      <c r="B353" s="157"/>
      <c r="C353" s="157"/>
      <c r="D353" s="10" t="s">
        <v>6</v>
      </c>
      <c r="E353" s="31">
        <v>0</v>
      </c>
      <c r="F353" s="31">
        <v>0</v>
      </c>
      <c r="G353" s="11">
        <v>0</v>
      </c>
      <c r="H353" s="114"/>
      <c r="I353" s="114"/>
      <c r="J353" s="114"/>
      <c r="K353" s="114"/>
      <c r="L353" s="261"/>
    </row>
    <row r="354" spans="1:12" ht="16.5" customHeight="1" x14ac:dyDescent="0.25">
      <c r="A354" s="179"/>
      <c r="B354" s="157"/>
      <c r="C354" s="157"/>
      <c r="D354" s="10" t="s">
        <v>23</v>
      </c>
      <c r="E354" s="31">
        <v>0</v>
      </c>
      <c r="F354" s="31">
        <v>0</v>
      </c>
      <c r="G354" s="11">
        <v>0</v>
      </c>
      <c r="H354" s="114"/>
      <c r="I354" s="114"/>
      <c r="J354" s="114"/>
      <c r="K354" s="114"/>
      <c r="L354" s="261"/>
    </row>
    <row r="355" spans="1:12" ht="16.5" customHeight="1" x14ac:dyDescent="0.25">
      <c r="A355" s="179"/>
      <c r="B355" s="158"/>
      <c r="C355" s="158"/>
      <c r="D355" s="10" t="s">
        <v>9</v>
      </c>
      <c r="E355" s="31">
        <v>0</v>
      </c>
      <c r="F355" s="31">
        <v>0</v>
      </c>
      <c r="G355" s="11">
        <v>0</v>
      </c>
      <c r="H355" s="115"/>
      <c r="I355" s="115"/>
      <c r="J355" s="115"/>
      <c r="K355" s="115"/>
      <c r="L355" s="262"/>
    </row>
    <row r="356" spans="1:12" ht="16.5" customHeight="1" x14ac:dyDescent="0.25">
      <c r="A356" s="190" t="s">
        <v>78</v>
      </c>
      <c r="B356" s="264" t="s">
        <v>267</v>
      </c>
      <c r="C356" s="264"/>
      <c r="D356" s="61" t="s">
        <v>4</v>
      </c>
      <c r="E356" s="55">
        <f>E357+E358+E359+E360</f>
        <v>71</v>
      </c>
      <c r="F356" s="55">
        <f>F357+F358+F359+F360</f>
        <v>55</v>
      </c>
      <c r="G356" s="62">
        <f>F356/E356*100</f>
        <v>77.464788732394368</v>
      </c>
      <c r="H356" s="62"/>
      <c r="I356" s="62"/>
      <c r="J356" s="62"/>
      <c r="K356" s="62"/>
      <c r="L356" s="264" t="s">
        <v>53</v>
      </c>
    </row>
    <row r="357" spans="1:12" ht="16.5" customHeight="1" x14ac:dyDescent="0.25">
      <c r="A357" s="190"/>
      <c r="B357" s="264"/>
      <c r="C357" s="264"/>
      <c r="D357" s="17" t="s">
        <v>5</v>
      </c>
      <c r="E357" s="18">
        <v>71</v>
      </c>
      <c r="F357" s="18">
        <v>55</v>
      </c>
      <c r="G357" s="19">
        <f>F357/E357*100</f>
        <v>77.464788732394368</v>
      </c>
      <c r="H357" s="19"/>
      <c r="I357" s="19"/>
      <c r="J357" s="19"/>
      <c r="K357" s="19"/>
      <c r="L357" s="264"/>
    </row>
    <row r="358" spans="1:12" ht="16.5" customHeight="1" x14ac:dyDescent="0.25">
      <c r="A358" s="190"/>
      <c r="B358" s="264"/>
      <c r="C358" s="264"/>
      <c r="D358" s="17" t="s">
        <v>6</v>
      </c>
      <c r="E358" s="18">
        <v>0</v>
      </c>
      <c r="F358" s="19">
        <v>0</v>
      </c>
      <c r="G358" s="19">
        <v>0</v>
      </c>
      <c r="H358" s="19"/>
      <c r="I358" s="19"/>
      <c r="J358" s="19"/>
      <c r="K358" s="19"/>
      <c r="L358" s="264"/>
    </row>
    <row r="359" spans="1:12" ht="16.5" customHeight="1" x14ac:dyDescent="0.25">
      <c r="A359" s="190"/>
      <c r="B359" s="264"/>
      <c r="C359" s="264"/>
      <c r="D359" s="17" t="s">
        <v>23</v>
      </c>
      <c r="E359" s="18">
        <v>0</v>
      </c>
      <c r="F359" s="19">
        <v>0</v>
      </c>
      <c r="G359" s="19">
        <v>0</v>
      </c>
      <c r="H359" s="19"/>
      <c r="I359" s="19"/>
      <c r="J359" s="19"/>
      <c r="K359" s="19"/>
      <c r="L359" s="264"/>
    </row>
    <row r="360" spans="1:12" ht="16.5" customHeight="1" x14ac:dyDescent="0.25">
      <c r="A360" s="190"/>
      <c r="B360" s="264"/>
      <c r="C360" s="264"/>
      <c r="D360" s="17" t="s">
        <v>9</v>
      </c>
      <c r="E360" s="18">
        <v>0</v>
      </c>
      <c r="F360" s="19">
        <v>0</v>
      </c>
      <c r="G360" s="19">
        <v>0</v>
      </c>
      <c r="H360" s="19"/>
      <c r="I360" s="19"/>
      <c r="J360" s="19"/>
      <c r="K360" s="19"/>
      <c r="L360" s="264"/>
    </row>
    <row r="361" spans="1:12" ht="16.5" customHeight="1" x14ac:dyDescent="0.25">
      <c r="A361" s="190" t="s">
        <v>177</v>
      </c>
      <c r="B361" s="264" t="s">
        <v>268</v>
      </c>
      <c r="C361" s="201"/>
      <c r="D361" s="61" t="s">
        <v>4</v>
      </c>
      <c r="E361" s="55">
        <f>E362+E363+E364+E365</f>
        <v>227</v>
      </c>
      <c r="F361" s="55">
        <f>F362+F363+F364+F365</f>
        <v>0</v>
      </c>
      <c r="G361" s="62">
        <v>0</v>
      </c>
      <c r="H361" s="62"/>
      <c r="I361" s="62"/>
      <c r="J361" s="62"/>
      <c r="K361" s="62"/>
      <c r="L361" s="264" t="s">
        <v>178</v>
      </c>
    </row>
    <row r="362" spans="1:12" ht="15.75" customHeight="1" x14ac:dyDescent="0.25">
      <c r="A362" s="190"/>
      <c r="B362" s="264"/>
      <c r="C362" s="202"/>
      <c r="D362" s="17" t="s">
        <v>5</v>
      </c>
      <c r="E362" s="18">
        <v>227</v>
      </c>
      <c r="F362" s="18">
        <v>0</v>
      </c>
      <c r="G362" s="19">
        <v>0</v>
      </c>
      <c r="H362" s="19"/>
      <c r="I362" s="19"/>
      <c r="J362" s="19"/>
      <c r="K362" s="19"/>
      <c r="L362" s="264"/>
    </row>
    <row r="363" spans="1:12" ht="16.5" customHeight="1" x14ac:dyDescent="0.25">
      <c r="A363" s="190"/>
      <c r="B363" s="264"/>
      <c r="C363" s="202"/>
      <c r="D363" s="17" t="s">
        <v>6</v>
      </c>
      <c r="E363" s="18">
        <v>0</v>
      </c>
      <c r="F363" s="18">
        <v>0</v>
      </c>
      <c r="G363" s="19">
        <v>0</v>
      </c>
      <c r="H363" s="19"/>
      <c r="I363" s="19"/>
      <c r="J363" s="19"/>
      <c r="K363" s="19"/>
      <c r="L363" s="264"/>
    </row>
    <row r="364" spans="1:12" ht="16.5" customHeight="1" x14ac:dyDescent="0.25">
      <c r="A364" s="190"/>
      <c r="B364" s="264"/>
      <c r="C364" s="202"/>
      <c r="D364" s="17" t="s">
        <v>23</v>
      </c>
      <c r="E364" s="18">
        <v>0</v>
      </c>
      <c r="F364" s="18">
        <v>0</v>
      </c>
      <c r="G364" s="19">
        <v>0</v>
      </c>
      <c r="H364" s="19"/>
      <c r="I364" s="19"/>
      <c r="J364" s="19"/>
      <c r="K364" s="19"/>
      <c r="L364" s="264"/>
    </row>
    <row r="365" spans="1:12" ht="16.5" customHeight="1" x14ac:dyDescent="0.25">
      <c r="A365" s="190"/>
      <c r="B365" s="264"/>
      <c r="C365" s="203"/>
      <c r="D365" s="17" t="s">
        <v>9</v>
      </c>
      <c r="E365" s="18">
        <v>0</v>
      </c>
      <c r="F365" s="18">
        <v>0</v>
      </c>
      <c r="G365" s="19">
        <v>0</v>
      </c>
      <c r="H365" s="19"/>
      <c r="I365" s="19"/>
      <c r="J365" s="19"/>
      <c r="K365" s="19"/>
      <c r="L365" s="264"/>
    </row>
    <row r="366" spans="1:12" ht="16.5" customHeight="1" x14ac:dyDescent="0.25">
      <c r="A366" s="179" t="s">
        <v>27</v>
      </c>
      <c r="B366" s="218" t="s">
        <v>171</v>
      </c>
      <c r="C366" s="156"/>
      <c r="D366" s="49" t="s">
        <v>4</v>
      </c>
      <c r="E366" s="43">
        <f>E367+E368+E369+E370</f>
        <v>0</v>
      </c>
      <c r="F366" s="43">
        <v>0</v>
      </c>
      <c r="G366" s="50">
        <v>0</v>
      </c>
      <c r="H366" s="50"/>
      <c r="I366" s="50"/>
      <c r="J366" s="50"/>
      <c r="K366" s="50"/>
      <c r="L366" s="171" t="s">
        <v>172</v>
      </c>
    </row>
    <row r="367" spans="1:12" ht="16.5" customHeight="1" x14ac:dyDescent="0.25">
      <c r="A367" s="179"/>
      <c r="B367" s="218"/>
      <c r="C367" s="157"/>
      <c r="D367" s="10" t="s">
        <v>5</v>
      </c>
      <c r="E367" s="31">
        <v>0</v>
      </c>
      <c r="F367" s="22">
        <v>0</v>
      </c>
      <c r="G367" s="11">
        <v>0</v>
      </c>
      <c r="H367" s="11"/>
      <c r="I367" s="11"/>
      <c r="J367" s="11"/>
      <c r="K367" s="11"/>
      <c r="L367" s="171"/>
    </row>
    <row r="368" spans="1:12" ht="16.5" customHeight="1" x14ac:dyDescent="0.25">
      <c r="A368" s="179"/>
      <c r="B368" s="218"/>
      <c r="C368" s="157"/>
      <c r="D368" s="10" t="s">
        <v>6</v>
      </c>
      <c r="E368" s="31">
        <v>0</v>
      </c>
      <c r="F368" s="22">
        <v>0</v>
      </c>
      <c r="G368" s="11">
        <v>0</v>
      </c>
      <c r="H368" s="11"/>
      <c r="I368" s="11"/>
      <c r="J368" s="11"/>
      <c r="K368" s="11"/>
      <c r="L368" s="171"/>
    </row>
    <row r="369" spans="1:12" ht="16.5" customHeight="1" x14ac:dyDescent="0.25">
      <c r="A369" s="179"/>
      <c r="B369" s="218"/>
      <c r="C369" s="157"/>
      <c r="D369" s="10" t="s">
        <v>23</v>
      </c>
      <c r="E369" s="31">
        <v>0</v>
      </c>
      <c r="F369" s="22">
        <v>0</v>
      </c>
      <c r="G369" s="11">
        <v>0</v>
      </c>
      <c r="H369" s="11"/>
      <c r="I369" s="11"/>
      <c r="J369" s="11"/>
      <c r="K369" s="11"/>
      <c r="L369" s="171"/>
    </row>
    <row r="370" spans="1:12" ht="16.5" customHeight="1" x14ac:dyDescent="0.25">
      <c r="A370" s="179"/>
      <c r="B370" s="218"/>
      <c r="C370" s="158"/>
      <c r="D370" s="10" t="s">
        <v>9</v>
      </c>
      <c r="E370" s="31">
        <v>0</v>
      </c>
      <c r="F370" s="22">
        <v>0</v>
      </c>
      <c r="G370" s="11">
        <v>0</v>
      </c>
      <c r="H370" s="11"/>
      <c r="I370" s="11"/>
      <c r="J370" s="11"/>
      <c r="K370" s="11"/>
      <c r="L370" s="171"/>
    </row>
    <row r="371" spans="1:12" ht="16.5" customHeight="1" x14ac:dyDescent="0.25">
      <c r="A371" s="179" t="s">
        <v>30</v>
      </c>
      <c r="B371" s="218" t="s">
        <v>173</v>
      </c>
      <c r="C371" s="156"/>
      <c r="D371" s="49" t="s">
        <v>4</v>
      </c>
      <c r="E371" s="43">
        <f>E372+E373+E374+E375</f>
        <v>0</v>
      </c>
      <c r="F371" s="43">
        <v>0</v>
      </c>
      <c r="G371" s="50">
        <v>0</v>
      </c>
      <c r="H371" s="50"/>
      <c r="I371" s="50"/>
      <c r="J371" s="50"/>
      <c r="K371" s="50"/>
      <c r="L371" s="171" t="s">
        <v>169</v>
      </c>
    </row>
    <row r="372" spans="1:12" ht="16.5" customHeight="1" x14ac:dyDescent="0.25">
      <c r="A372" s="179"/>
      <c r="B372" s="218"/>
      <c r="C372" s="157"/>
      <c r="D372" s="10" t="s">
        <v>5</v>
      </c>
      <c r="E372" s="31">
        <v>0</v>
      </c>
      <c r="F372" s="31">
        <v>0</v>
      </c>
      <c r="G372" s="11">
        <v>0</v>
      </c>
      <c r="H372" s="11"/>
      <c r="I372" s="11"/>
      <c r="J372" s="11"/>
      <c r="K372" s="11"/>
      <c r="L372" s="171"/>
    </row>
    <row r="373" spans="1:12" ht="16.5" customHeight="1" x14ac:dyDescent="0.25">
      <c r="A373" s="179"/>
      <c r="B373" s="218"/>
      <c r="C373" s="157"/>
      <c r="D373" s="10" t="s">
        <v>6</v>
      </c>
      <c r="E373" s="31">
        <v>0</v>
      </c>
      <c r="F373" s="31">
        <v>0</v>
      </c>
      <c r="G373" s="11">
        <v>0</v>
      </c>
      <c r="H373" s="11"/>
      <c r="I373" s="11"/>
      <c r="J373" s="11"/>
      <c r="K373" s="11"/>
      <c r="L373" s="171"/>
    </row>
    <row r="374" spans="1:12" ht="15.75" customHeight="1" x14ac:dyDescent="0.25">
      <c r="A374" s="179"/>
      <c r="B374" s="218"/>
      <c r="C374" s="157"/>
      <c r="D374" s="10" t="s">
        <v>23</v>
      </c>
      <c r="E374" s="31">
        <v>0</v>
      </c>
      <c r="F374" s="31">
        <v>0</v>
      </c>
      <c r="G374" s="11">
        <v>0</v>
      </c>
      <c r="H374" s="11"/>
      <c r="I374" s="11"/>
      <c r="J374" s="11"/>
      <c r="K374" s="11"/>
      <c r="L374" s="171"/>
    </row>
    <row r="375" spans="1:12" ht="16.5" customHeight="1" x14ac:dyDescent="0.25">
      <c r="A375" s="179"/>
      <c r="B375" s="218"/>
      <c r="C375" s="158"/>
      <c r="D375" s="10" t="s">
        <v>9</v>
      </c>
      <c r="E375" s="31">
        <v>0</v>
      </c>
      <c r="F375" s="31">
        <v>0</v>
      </c>
      <c r="G375" s="11">
        <v>0</v>
      </c>
      <c r="H375" s="11"/>
      <c r="I375" s="11"/>
      <c r="J375" s="11"/>
      <c r="K375" s="11"/>
      <c r="L375" s="171"/>
    </row>
    <row r="376" spans="1:12" ht="16.5" customHeight="1" x14ac:dyDescent="0.25">
      <c r="A376" s="189" t="s">
        <v>174</v>
      </c>
      <c r="B376" s="248" t="s">
        <v>15</v>
      </c>
      <c r="C376" s="162"/>
      <c r="D376" s="24" t="s">
        <v>4</v>
      </c>
      <c r="E376" s="25">
        <f>E377+E378+E379+E380</f>
        <v>17</v>
      </c>
      <c r="F376" s="27">
        <f>F377+F378+F379+F380</f>
        <v>1.4972000000000001</v>
      </c>
      <c r="G376" s="26">
        <f>F376/E376*100</f>
        <v>8.8070588235294132</v>
      </c>
      <c r="H376" s="26"/>
      <c r="I376" s="26"/>
      <c r="J376" s="26"/>
      <c r="K376" s="26"/>
      <c r="L376" s="216" t="s">
        <v>175</v>
      </c>
    </row>
    <row r="377" spans="1:12" ht="16.5" customHeight="1" x14ac:dyDescent="0.25">
      <c r="A377" s="189"/>
      <c r="B377" s="209"/>
      <c r="C377" s="163"/>
      <c r="D377" s="24" t="s">
        <v>5</v>
      </c>
      <c r="E377" s="25">
        <f>E382</f>
        <v>17</v>
      </c>
      <c r="F377" s="27">
        <f>F382</f>
        <v>1.4972000000000001</v>
      </c>
      <c r="G377" s="26">
        <f>F377/E377*100</f>
        <v>8.8070588235294132</v>
      </c>
      <c r="H377" s="26"/>
      <c r="I377" s="26"/>
      <c r="J377" s="26"/>
      <c r="K377" s="26"/>
      <c r="L377" s="216"/>
    </row>
    <row r="378" spans="1:12" ht="16.5" customHeight="1" x14ac:dyDescent="0.25">
      <c r="A378" s="189"/>
      <c r="B378" s="209"/>
      <c r="C378" s="163"/>
      <c r="D378" s="24" t="s">
        <v>6</v>
      </c>
      <c r="E378" s="25">
        <f>E383</f>
        <v>0</v>
      </c>
      <c r="F378" s="25">
        <v>0</v>
      </c>
      <c r="G378" s="26">
        <v>0</v>
      </c>
      <c r="H378" s="26"/>
      <c r="I378" s="26"/>
      <c r="J378" s="26"/>
      <c r="K378" s="26"/>
      <c r="L378" s="216"/>
    </row>
    <row r="379" spans="1:12" ht="16.5" customHeight="1" x14ac:dyDescent="0.25">
      <c r="A379" s="189"/>
      <c r="B379" s="209"/>
      <c r="C379" s="163"/>
      <c r="D379" s="24" t="s">
        <v>23</v>
      </c>
      <c r="E379" s="25">
        <f>E384</f>
        <v>0</v>
      </c>
      <c r="F379" s="25">
        <v>0</v>
      </c>
      <c r="G379" s="26">
        <v>0</v>
      </c>
      <c r="H379" s="26"/>
      <c r="I379" s="26"/>
      <c r="J379" s="26"/>
      <c r="K379" s="26"/>
      <c r="L379" s="216"/>
    </row>
    <row r="380" spans="1:12" ht="16.5" customHeight="1" x14ac:dyDescent="0.25">
      <c r="A380" s="189"/>
      <c r="B380" s="209"/>
      <c r="C380" s="164"/>
      <c r="D380" s="24" t="s">
        <v>9</v>
      </c>
      <c r="E380" s="25">
        <f>E385</f>
        <v>0</v>
      </c>
      <c r="F380" s="25">
        <v>0</v>
      </c>
      <c r="G380" s="26">
        <v>0</v>
      </c>
      <c r="H380" s="26"/>
      <c r="I380" s="26"/>
      <c r="J380" s="26"/>
      <c r="K380" s="26"/>
      <c r="L380" s="216"/>
    </row>
    <row r="381" spans="1:12" ht="16.5" customHeight="1" x14ac:dyDescent="0.25">
      <c r="A381" s="179" t="s">
        <v>36</v>
      </c>
      <c r="B381" s="218" t="s">
        <v>176</v>
      </c>
      <c r="C381" s="156"/>
      <c r="D381" s="10" t="s">
        <v>4</v>
      </c>
      <c r="E381" s="31">
        <f>E382+E383+E384+E385</f>
        <v>17</v>
      </c>
      <c r="F381" s="22">
        <f>F382+F383+F384+F385</f>
        <v>1.4972000000000001</v>
      </c>
      <c r="G381" s="31">
        <f>F381/E381*100</f>
        <v>8.8070588235294132</v>
      </c>
      <c r="H381" s="31"/>
      <c r="I381" s="31"/>
      <c r="J381" s="31"/>
      <c r="K381" s="31"/>
      <c r="L381" s="171" t="s">
        <v>175</v>
      </c>
    </row>
    <row r="382" spans="1:12" ht="16.5" customHeight="1" x14ac:dyDescent="0.25">
      <c r="A382" s="179"/>
      <c r="B382" s="247"/>
      <c r="C382" s="157"/>
      <c r="D382" s="10" t="s">
        <v>5</v>
      </c>
      <c r="E382" s="31">
        <v>17</v>
      </c>
      <c r="F382" s="22">
        <v>1.4972000000000001</v>
      </c>
      <c r="G382" s="31">
        <f>F382/E382*100</f>
        <v>8.8070588235294132</v>
      </c>
      <c r="H382" s="31"/>
      <c r="I382" s="31"/>
      <c r="J382" s="31"/>
      <c r="K382" s="31"/>
      <c r="L382" s="171"/>
    </row>
    <row r="383" spans="1:12" ht="16.5" customHeight="1" x14ac:dyDescent="0.25">
      <c r="A383" s="179"/>
      <c r="B383" s="247"/>
      <c r="C383" s="157"/>
      <c r="D383" s="10" t="s">
        <v>6</v>
      </c>
      <c r="E383" s="31">
        <v>0</v>
      </c>
      <c r="F383" s="31">
        <v>0</v>
      </c>
      <c r="G383" s="11">
        <v>0</v>
      </c>
      <c r="H383" s="11"/>
      <c r="I383" s="11"/>
      <c r="J383" s="11"/>
      <c r="K383" s="11"/>
      <c r="L383" s="171"/>
    </row>
    <row r="384" spans="1:12" ht="16.5" customHeight="1" x14ac:dyDescent="0.25">
      <c r="A384" s="179"/>
      <c r="B384" s="247"/>
      <c r="C384" s="157"/>
      <c r="D384" s="10" t="s">
        <v>23</v>
      </c>
      <c r="E384" s="31">
        <v>0</v>
      </c>
      <c r="F384" s="31">
        <v>0</v>
      </c>
      <c r="G384" s="11">
        <v>0</v>
      </c>
      <c r="H384" s="11"/>
      <c r="I384" s="11"/>
      <c r="J384" s="11"/>
      <c r="K384" s="11"/>
      <c r="L384" s="171"/>
    </row>
    <row r="385" spans="1:12" ht="16.5" customHeight="1" x14ac:dyDescent="0.25">
      <c r="A385" s="179"/>
      <c r="B385" s="247"/>
      <c r="C385" s="158"/>
      <c r="D385" s="10" t="s">
        <v>9</v>
      </c>
      <c r="E385" s="31">
        <v>0</v>
      </c>
      <c r="F385" s="31">
        <v>0</v>
      </c>
      <c r="G385" s="11">
        <v>0</v>
      </c>
      <c r="H385" s="11"/>
      <c r="I385" s="11"/>
      <c r="J385" s="11"/>
      <c r="K385" s="11"/>
      <c r="L385" s="171"/>
    </row>
    <row r="386" spans="1:12" ht="16.5" customHeight="1" x14ac:dyDescent="0.25">
      <c r="A386" s="230" t="s">
        <v>291</v>
      </c>
      <c r="B386" s="219" t="s">
        <v>180</v>
      </c>
      <c r="C386" s="165"/>
      <c r="D386" s="7" t="s">
        <v>4</v>
      </c>
      <c r="E386" s="32">
        <f>E387+E388+E389+E390</f>
        <v>83130.106009999989</v>
      </c>
      <c r="F386" s="8">
        <f>F387+F388+F389+F390</f>
        <v>44438.620750000002</v>
      </c>
      <c r="G386" s="8">
        <f>F386/E386*100</f>
        <v>53.456711272152511</v>
      </c>
      <c r="H386" s="8"/>
      <c r="I386" s="8"/>
      <c r="J386" s="8"/>
      <c r="K386" s="8"/>
      <c r="L386" s="217" t="s">
        <v>55</v>
      </c>
    </row>
    <row r="387" spans="1:12" ht="16.5" customHeight="1" x14ac:dyDescent="0.25">
      <c r="A387" s="230"/>
      <c r="B387" s="219"/>
      <c r="C387" s="166"/>
      <c r="D387" s="7" t="s">
        <v>5</v>
      </c>
      <c r="E387" s="32">
        <f>E392+E413+E434+E450+E461</f>
        <v>51196.848009999994</v>
      </c>
      <c r="F387" s="8">
        <f>F392+F413+F434+F450+F461</f>
        <v>27007.816750000002</v>
      </c>
      <c r="G387" s="8">
        <f>F387/E387*100</f>
        <v>52.752889679311345</v>
      </c>
      <c r="H387" s="8"/>
      <c r="I387" s="8"/>
      <c r="J387" s="8"/>
      <c r="K387" s="8"/>
      <c r="L387" s="217"/>
    </row>
    <row r="388" spans="1:12" ht="16.5" customHeight="1" x14ac:dyDescent="0.25">
      <c r="A388" s="230"/>
      <c r="B388" s="219"/>
      <c r="C388" s="166"/>
      <c r="D388" s="7" t="s">
        <v>6</v>
      </c>
      <c r="E388" s="8">
        <f>E393+E414+E436+E451+E462</f>
        <v>31869.758000000002</v>
      </c>
      <c r="F388" s="8">
        <f>F393+F414++F436+F451+F462</f>
        <v>17368.804</v>
      </c>
      <c r="G388" s="8">
        <f>F388/E388*100</f>
        <v>54.499328171867511</v>
      </c>
      <c r="H388" s="8"/>
      <c r="I388" s="8"/>
      <c r="J388" s="8"/>
      <c r="K388" s="8"/>
      <c r="L388" s="217"/>
    </row>
    <row r="389" spans="1:12" ht="16.5" customHeight="1" x14ac:dyDescent="0.25">
      <c r="A389" s="230"/>
      <c r="B389" s="219"/>
      <c r="C389" s="166"/>
      <c r="D389" s="7" t="s">
        <v>23</v>
      </c>
      <c r="E389" s="32">
        <f>E394+E415+E435+E452+E463</f>
        <v>0</v>
      </c>
      <c r="F389" s="8">
        <f>F394+F415+F435+F452+F463</f>
        <v>0</v>
      </c>
      <c r="G389" s="8">
        <v>0</v>
      </c>
      <c r="H389" s="8"/>
      <c r="I389" s="8"/>
      <c r="J389" s="8"/>
      <c r="K389" s="8"/>
      <c r="L389" s="217"/>
    </row>
    <row r="390" spans="1:12" ht="16.5" customHeight="1" x14ac:dyDescent="0.25">
      <c r="A390" s="230"/>
      <c r="B390" s="219"/>
      <c r="C390" s="167"/>
      <c r="D390" s="7" t="s">
        <v>9</v>
      </c>
      <c r="E390" s="8">
        <f>E395+E416+E437+E453+E464</f>
        <v>63.5</v>
      </c>
      <c r="F390" s="8">
        <f>F395+F416+F437+F453+F464</f>
        <v>62</v>
      </c>
      <c r="G390" s="8">
        <f>F390/E390*100</f>
        <v>97.637795275590548</v>
      </c>
      <c r="H390" s="8"/>
      <c r="I390" s="8"/>
      <c r="J390" s="8"/>
      <c r="K390" s="8"/>
      <c r="L390" s="217"/>
    </row>
    <row r="391" spans="1:12" ht="16.5" customHeight="1" x14ac:dyDescent="0.25">
      <c r="A391" s="187" t="s">
        <v>136</v>
      </c>
      <c r="B391" s="209" t="s">
        <v>17</v>
      </c>
      <c r="C391" s="162"/>
      <c r="D391" s="51" t="s">
        <v>4</v>
      </c>
      <c r="E391" s="52">
        <f>E392+E393+E394+E395</f>
        <v>1068.5</v>
      </c>
      <c r="F391" s="52">
        <f>F392+F393+F394+F395</f>
        <v>526.07269999999994</v>
      </c>
      <c r="G391" s="53">
        <f>F391/E391*100</f>
        <v>49.234693495554509</v>
      </c>
      <c r="H391" s="53"/>
      <c r="I391" s="53"/>
      <c r="J391" s="53"/>
      <c r="K391" s="53"/>
      <c r="L391" s="216" t="s">
        <v>181</v>
      </c>
    </row>
    <row r="392" spans="1:12" ht="16.5" customHeight="1" x14ac:dyDescent="0.25">
      <c r="A392" s="187"/>
      <c r="B392" s="209"/>
      <c r="C392" s="163"/>
      <c r="D392" s="51" t="s">
        <v>5</v>
      </c>
      <c r="E392" s="52">
        <f t="shared" ref="E392:F395" si="9">E398+E403+E408</f>
        <v>1005</v>
      </c>
      <c r="F392" s="52">
        <f t="shared" si="9"/>
        <v>464.0727</v>
      </c>
      <c r="G392" s="53">
        <f>F392/E392*100</f>
        <v>46.176388059701488</v>
      </c>
      <c r="H392" s="53"/>
      <c r="I392" s="53"/>
      <c r="J392" s="53"/>
      <c r="K392" s="53"/>
      <c r="L392" s="216"/>
    </row>
    <row r="393" spans="1:12" ht="16.5" customHeight="1" x14ac:dyDescent="0.25">
      <c r="A393" s="187"/>
      <c r="B393" s="209"/>
      <c r="C393" s="163"/>
      <c r="D393" s="51" t="s">
        <v>6</v>
      </c>
      <c r="E393" s="52">
        <f t="shared" si="9"/>
        <v>0</v>
      </c>
      <c r="F393" s="52">
        <f t="shared" si="9"/>
        <v>0</v>
      </c>
      <c r="G393" s="53">
        <v>0</v>
      </c>
      <c r="H393" s="53"/>
      <c r="I393" s="53"/>
      <c r="J393" s="53"/>
      <c r="K393" s="53"/>
      <c r="L393" s="216"/>
    </row>
    <row r="394" spans="1:12" ht="16.5" customHeight="1" x14ac:dyDescent="0.25">
      <c r="A394" s="187"/>
      <c r="B394" s="209"/>
      <c r="C394" s="163"/>
      <c r="D394" s="51" t="s">
        <v>23</v>
      </c>
      <c r="E394" s="52">
        <f t="shared" si="9"/>
        <v>0</v>
      </c>
      <c r="F394" s="53">
        <f t="shared" si="9"/>
        <v>0</v>
      </c>
      <c r="G394" s="53">
        <v>0</v>
      </c>
      <c r="H394" s="53"/>
      <c r="I394" s="53"/>
      <c r="J394" s="53"/>
      <c r="K394" s="53"/>
      <c r="L394" s="216"/>
    </row>
    <row r="395" spans="1:12" ht="16.5" customHeight="1" x14ac:dyDescent="0.25">
      <c r="A395" s="187"/>
      <c r="B395" s="209"/>
      <c r="C395" s="164"/>
      <c r="D395" s="51" t="s">
        <v>9</v>
      </c>
      <c r="E395" s="52">
        <f t="shared" si="9"/>
        <v>63.5</v>
      </c>
      <c r="F395" s="53">
        <f t="shared" si="9"/>
        <v>62</v>
      </c>
      <c r="G395" s="53">
        <f>F395/E395*100</f>
        <v>97.637795275590548</v>
      </c>
      <c r="H395" s="53"/>
      <c r="I395" s="53"/>
      <c r="J395" s="53"/>
      <c r="K395" s="53"/>
      <c r="L395" s="216"/>
    </row>
    <row r="396" spans="1:12" ht="15.75" customHeight="1" x14ac:dyDescent="0.25">
      <c r="A396" s="188" t="s">
        <v>187</v>
      </c>
      <c r="B396" s="188"/>
      <c r="C396" s="188"/>
      <c r="D396" s="188"/>
      <c r="E396" s="188"/>
      <c r="F396" s="188"/>
      <c r="G396" s="188"/>
      <c r="H396" s="188"/>
      <c r="I396" s="188"/>
      <c r="J396" s="188"/>
      <c r="K396" s="188"/>
      <c r="L396" s="188"/>
    </row>
    <row r="397" spans="1:12" ht="16.5" customHeight="1" x14ac:dyDescent="0.25">
      <c r="A397" s="179" t="s">
        <v>80</v>
      </c>
      <c r="B397" s="218" t="s">
        <v>183</v>
      </c>
      <c r="C397" s="156"/>
      <c r="D397" s="49" t="s">
        <v>4</v>
      </c>
      <c r="E397" s="43">
        <f>E398+E399+E400+E401</f>
        <v>537</v>
      </c>
      <c r="F397" s="43">
        <f>F398+F399+F400+F401</f>
        <v>129.685</v>
      </c>
      <c r="G397" s="50">
        <f>F397/E397*100</f>
        <v>24.149906890130353</v>
      </c>
      <c r="H397" s="50"/>
      <c r="I397" s="50"/>
      <c r="J397" s="50"/>
      <c r="K397" s="50"/>
      <c r="L397" s="171" t="s">
        <v>182</v>
      </c>
    </row>
    <row r="398" spans="1:12" ht="16.5" customHeight="1" x14ac:dyDescent="0.25">
      <c r="A398" s="179"/>
      <c r="B398" s="218"/>
      <c r="C398" s="157"/>
      <c r="D398" s="10" t="s">
        <v>5</v>
      </c>
      <c r="E398" s="31">
        <v>536</v>
      </c>
      <c r="F398" s="31">
        <v>129.685</v>
      </c>
      <c r="G398" s="11">
        <f>F398/E398*100</f>
        <v>24.194962686567166</v>
      </c>
      <c r="H398" s="11"/>
      <c r="I398" s="11"/>
      <c r="J398" s="11"/>
      <c r="K398" s="11"/>
      <c r="L398" s="171"/>
    </row>
    <row r="399" spans="1:12" ht="16.5" customHeight="1" x14ac:dyDescent="0.25">
      <c r="A399" s="179"/>
      <c r="B399" s="218"/>
      <c r="C399" s="157"/>
      <c r="D399" s="10" t="s">
        <v>6</v>
      </c>
      <c r="E399" s="31">
        <v>0</v>
      </c>
      <c r="F399" s="11">
        <v>0</v>
      </c>
      <c r="G399" s="11">
        <v>0</v>
      </c>
      <c r="H399" s="11"/>
      <c r="I399" s="11"/>
      <c r="J399" s="11"/>
      <c r="K399" s="11"/>
      <c r="L399" s="171"/>
    </row>
    <row r="400" spans="1:12" ht="16.5" customHeight="1" x14ac:dyDescent="0.25">
      <c r="A400" s="179"/>
      <c r="B400" s="218"/>
      <c r="C400" s="157"/>
      <c r="D400" s="10" t="s">
        <v>23</v>
      </c>
      <c r="E400" s="11">
        <v>0</v>
      </c>
      <c r="F400" s="11">
        <v>0</v>
      </c>
      <c r="G400" s="11">
        <v>0</v>
      </c>
      <c r="H400" s="11"/>
      <c r="I400" s="11"/>
      <c r="J400" s="11"/>
      <c r="K400" s="11"/>
      <c r="L400" s="171"/>
    </row>
    <row r="401" spans="1:12" ht="16.5" customHeight="1" x14ac:dyDescent="0.25">
      <c r="A401" s="179"/>
      <c r="B401" s="218"/>
      <c r="C401" s="158"/>
      <c r="D401" s="10" t="s">
        <v>9</v>
      </c>
      <c r="E401" s="11">
        <v>1</v>
      </c>
      <c r="F401" s="11">
        <v>0</v>
      </c>
      <c r="G401" s="11">
        <v>0</v>
      </c>
      <c r="H401" s="11"/>
      <c r="I401" s="11"/>
      <c r="J401" s="11"/>
      <c r="K401" s="11"/>
      <c r="L401" s="171"/>
    </row>
    <row r="402" spans="1:12" ht="16.5" customHeight="1" x14ac:dyDescent="0.25">
      <c r="A402" s="179" t="s">
        <v>27</v>
      </c>
      <c r="B402" s="218" t="s">
        <v>184</v>
      </c>
      <c r="C402" s="156"/>
      <c r="D402" s="49" t="s">
        <v>4</v>
      </c>
      <c r="E402" s="43">
        <f>E403+E404+E405+E406</f>
        <v>372</v>
      </c>
      <c r="F402" s="43">
        <f>F403+F404+F405+F406</f>
        <v>353</v>
      </c>
      <c r="G402" s="50">
        <f>F402/E402*100</f>
        <v>94.892473118279568</v>
      </c>
      <c r="H402" s="50"/>
      <c r="I402" s="50"/>
      <c r="J402" s="50"/>
      <c r="K402" s="50"/>
      <c r="L402" s="171" t="s">
        <v>54</v>
      </c>
    </row>
    <row r="403" spans="1:12" ht="16.5" customHeight="1" x14ac:dyDescent="0.25">
      <c r="A403" s="179"/>
      <c r="B403" s="218"/>
      <c r="C403" s="157"/>
      <c r="D403" s="10" t="s">
        <v>5</v>
      </c>
      <c r="E403" s="31">
        <v>316</v>
      </c>
      <c r="F403" s="31">
        <v>291</v>
      </c>
      <c r="G403" s="11">
        <f>F403/E403*100</f>
        <v>92.088607594936718</v>
      </c>
      <c r="H403" s="11"/>
      <c r="I403" s="11"/>
      <c r="J403" s="11"/>
      <c r="K403" s="11"/>
      <c r="L403" s="171"/>
    </row>
    <row r="404" spans="1:12" ht="16.5" customHeight="1" x14ac:dyDescent="0.25">
      <c r="A404" s="179"/>
      <c r="B404" s="218"/>
      <c r="C404" s="157"/>
      <c r="D404" s="10" t="s">
        <v>6</v>
      </c>
      <c r="E404" s="11">
        <v>0</v>
      </c>
      <c r="F404" s="11">
        <v>0</v>
      </c>
      <c r="G404" s="11">
        <v>0</v>
      </c>
      <c r="H404" s="11"/>
      <c r="I404" s="11"/>
      <c r="J404" s="11"/>
      <c r="K404" s="11"/>
      <c r="L404" s="171"/>
    </row>
    <row r="405" spans="1:12" ht="16.5" customHeight="1" x14ac:dyDescent="0.25">
      <c r="A405" s="179"/>
      <c r="B405" s="218"/>
      <c r="C405" s="157"/>
      <c r="D405" s="10" t="s">
        <v>23</v>
      </c>
      <c r="E405" s="11">
        <v>0</v>
      </c>
      <c r="F405" s="11">
        <v>0</v>
      </c>
      <c r="G405" s="11">
        <v>0</v>
      </c>
      <c r="H405" s="11"/>
      <c r="I405" s="11"/>
      <c r="J405" s="11"/>
      <c r="K405" s="11"/>
      <c r="L405" s="171"/>
    </row>
    <row r="406" spans="1:12" ht="16.5" customHeight="1" x14ac:dyDescent="0.25">
      <c r="A406" s="179"/>
      <c r="B406" s="218"/>
      <c r="C406" s="158"/>
      <c r="D406" s="10" t="s">
        <v>9</v>
      </c>
      <c r="E406" s="11">
        <v>56</v>
      </c>
      <c r="F406" s="11">
        <v>62</v>
      </c>
      <c r="G406" s="11">
        <f>F406/E406*100</f>
        <v>110.71428571428572</v>
      </c>
      <c r="H406" s="11"/>
      <c r="I406" s="11"/>
      <c r="J406" s="11"/>
      <c r="K406" s="11"/>
      <c r="L406" s="171"/>
    </row>
    <row r="407" spans="1:12" ht="16.5" customHeight="1" x14ac:dyDescent="0.25">
      <c r="A407" s="179" t="s">
        <v>30</v>
      </c>
      <c r="B407" s="218" t="s">
        <v>185</v>
      </c>
      <c r="C407" s="156"/>
      <c r="D407" s="49" t="s">
        <v>4</v>
      </c>
      <c r="E407" s="43">
        <f>E408+E409+E410+E411</f>
        <v>159.5</v>
      </c>
      <c r="F407" s="43">
        <f>F408+F409+F410+F411</f>
        <v>43.387700000000002</v>
      </c>
      <c r="G407" s="50">
        <f>F407/E407*100</f>
        <v>27.202319749216304</v>
      </c>
      <c r="H407" s="50"/>
      <c r="I407" s="50"/>
      <c r="J407" s="50"/>
      <c r="K407" s="50"/>
      <c r="L407" s="171" t="s">
        <v>55</v>
      </c>
    </row>
    <row r="408" spans="1:12" ht="16.5" customHeight="1" x14ac:dyDescent="0.25">
      <c r="A408" s="179"/>
      <c r="B408" s="218"/>
      <c r="C408" s="157"/>
      <c r="D408" s="10" t="s">
        <v>5</v>
      </c>
      <c r="E408" s="31">
        <v>153</v>
      </c>
      <c r="F408" s="31">
        <v>43.387700000000002</v>
      </c>
      <c r="G408" s="11">
        <f>F408/E408*100</f>
        <v>28.357973856209149</v>
      </c>
      <c r="H408" s="11"/>
      <c r="I408" s="11"/>
      <c r="J408" s="11"/>
      <c r="K408" s="11"/>
      <c r="L408" s="171"/>
    </row>
    <row r="409" spans="1:12" ht="16.5" customHeight="1" x14ac:dyDescent="0.25">
      <c r="A409" s="179"/>
      <c r="B409" s="218"/>
      <c r="C409" s="157"/>
      <c r="D409" s="10" t="s">
        <v>6</v>
      </c>
      <c r="E409" s="11">
        <v>0</v>
      </c>
      <c r="F409" s="11">
        <v>0</v>
      </c>
      <c r="G409" s="11">
        <v>0</v>
      </c>
      <c r="H409" s="11"/>
      <c r="I409" s="11"/>
      <c r="J409" s="11"/>
      <c r="K409" s="11"/>
      <c r="L409" s="171"/>
    </row>
    <row r="410" spans="1:12" ht="16.5" customHeight="1" x14ac:dyDescent="0.25">
      <c r="A410" s="179"/>
      <c r="B410" s="218"/>
      <c r="C410" s="157"/>
      <c r="D410" s="10" t="s">
        <v>23</v>
      </c>
      <c r="E410" s="11">
        <v>0</v>
      </c>
      <c r="F410" s="11">
        <v>0</v>
      </c>
      <c r="G410" s="11">
        <v>0</v>
      </c>
      <c r="H410" s="11"/>
      <c r="I410" s="11"/>
      <c r="J410" s="11"/>
      <c r="K410" s="11"/>
      <c r="L410" s="171"/>
    </row>
    <row r="411" spans="1:12" ht="15.75" customHeight="1" x14ac:dyDescent="0.25">
      <c r="A411" s="179"/>
      <c r="B411" s="218"/>
      <c r="C411" s="158"/>
      <c r="D411" s="10" t="s">
        <v>9</v>
      </c>
      <c r="E411" s="11">
        <v>6.5</v>
      </c>
      <c r="F411" s="11">
        <v>0</v>
      </c>
      <c r="G411" s="11">
        <v>0</v>
      </c>
      <c r="H411" s="11"/>
      <c r="I411" s="11"/>
      <c r="J411" s="11"/>
      <c r="K411" s="11"/>
      <c r="L411" s="171"/>
    </row>
    <row r="412" spans="1:12" ht="16.5" customHeight="1" x14ac:dyDescent="0.25">
      <c r="A412" s="222" t="s">
        <v>7</v>
      </c>
      <c r="B412" s="209" t="s">
        <v>186</v>
      </c>
      <c r="C412" s="162"/>
      <c r="D412" s="51" t="s">
        <v>4</v>
      </c>
      <c r="E412" s="52">
        <f>E413+E414+E415+E416</f>
        <v>74461.684009999997</v>
      </c>
      <c r="F412" s="52">
        <f>F413+F414+F415+F416</f>
        <v>39984.035610000006</v>
      </c>
      <c r="G412" s="53">
        <f>F412/E412*100</f>
        <v>53.697463523159463</v>
      </c>
      <c r="H412" s="53"/>
      <c r="I412" s="53"/>
      <c r="J412" s="53"/>
      <c r="K412" s="53"/>
      <c r="L412" s="216" t="s">
        <v>56</v>
      </c>
    </row>
    <row r="413" spans="1:12" ht="16.5" customHeight="1" x14ac:dyDescent="0.25">
      <c r="A413" s="222"/>
      <c r="B413" s="209"/>
      <c r="C413" s="163"/>
      <c r="D413" s="51" t="s">
        <v>5</v>
      </c>
      <c r="E413" s="52">
        <f t="shared" ref="E413:F416" si="10">E419+E424+E429</f>
        <v>42832.774009999994</v>
      </c>
      <c r="F413" s="52">
        <f t="shared" si="10"/>
        <v>22615.231610000003</v>
      </c>
      <c r="G413" s="53">
        <f>F413/E413*100</f>
        <v>52.798895548348369</v>
      </c>
      <c r="H413" s="53"/>
      <c r="I413" s="53"/>
      <c r="J413" s="53"/>
      <c r="K413" s="53"/>
      <c r="L413" s="216"/>
    </row>
    <row r="414" spans="1:12" ht="16.5" customHeight="1" x14ac:dyDescent="0.25">
      <c r="A414" s="222"/>
      <c r="B414" s="209"/>
      <c r="C414" s="163"/>
      <c r="D414" s="51" t="s">
        <v>6</v>
      </c>
      <c r="E414" s="52">
        <f t="shared" si="10"/>
        <v>31628.91</v>
      </c>
      <c r="F414" s="52">
        <f t="shared" si="10"/>
        <v>17368.804</v>
      </c>
      <c r="G414" s="53">
        <f>F414/E414*100</f>
        <v>54.914329959521211</v>
      </c>
      <c r="H414" s="53"/>
      <c r="I414" s="53"/>
      <c r="J414" s="53"/>
      <c r="K414" s="53"/>
      <c r="L414" s="216"/>
    </row>
    <row r="415" spans="1:12" ht="16.5" customHeight="1" x14ac:dyDescent="0.25">
      <c r="A415" s="222"/>
      <c r="B415" s="209"/>
      <c r="C415" s="163"/>
      <c r="D415" s="51" t="s">
        <v>23</v>
      </c>
      <c r="E415" s="52">
        <f t="shared" si="10"/>
        <v>0</v>
      </c>
      <c r="F415" s="52">
        <f t="shared" si="10"/>
        <v>0</v>
      </c>
      <c r="G415" s="53">
        <v>0</v>
      </c>
      <c r="H415" s="53"/>
      <c r="I415" s="53"/>
      <c r="J415" s="53"/>
      <c r="K415" s="53"/>
      <c r="L415" s="216"/>
    </row>
    <row r="416" spans="1:12" ht="16.5" customHeight="1" x14ac:dyDescent="0.25">
      <c r="A416" s="222"/>
      <c r="B416" s="209"/>
      <c r="C416" s="164"/>
      <c r="D416" s="51" t="s">
        <v>9</v>
      </c>
      <c r="E416" s="52">
        <f t="shared" si="10"/>
        <v>0</v>
      </c>
      <c r="F416" s="52">
        <f t="shared" si="10"/>
        <v>0</v>
      </c>
      <c r="G416" s="53">
        <v>0</v>
      </c>
      <c r="H416" s="53"/>
      <c r="I416" s="53"/>
      <c r="J416" s="53"/>
      <c r="K416" s="53"/>
      <c r="L416" s="216"/>
    </row>
    <row r="417" spans="1:12" ht="16.5" customHeight="1" x14ac:dyDescent="0.25">
      <c r="A417" s="249" t="s">
        <v>193</v>
      </c>
      <c r="B417" s="249"/>
      <c r="C417" s="249"/>
      <c r="D417" s="249"/>
      <c r="E417" s="249"/>
      <c r="F417" s="249"/>
      <c r="G417" s="249"/>
      <c r="H417" s="249"/>
      <c r="I417" s="249"/>
      <c r="J417" s="249"/>
      <c r="K417" s="249"/>
      <c r="L417" s="249"/>
    </row>
    <row r="418" spans="1:12" ht="16.5" customHeight="1" x14ac:dyDescent="0.25">
      <c r="A418" s="200" t="s">
        <v>36</v>
      </c>
      <c r="B418" s="218" t="s">
        <v>188</v>
      </c>
      <c r="C418" s="156"/>
      <c r="D418" s="49" t="s">
        <v>4</v>
      </c>
      <c r="E418" s="43">
        <f>E419+E420+E421+E422</f>
        <v>32782.636010000002</v>
      </c>
      <c r="F418" s="43">
        <f>F419+F420+F421+F422</f>
        <v>16871.43</v>
      </c>
      <c r="G418" s="43">
        <f>F418/E418*100</f>
        <v>51.464531390500589</v>
      </c>
      <c r="H418" s="43"/>
      <c r="I418" s="43"/>
      <c r="J418" s="43"/>
      <c r="K418" s="43"/>
      <c r="L418" s="171" t="s">
        <v>56</v>
      </c>
    </row>
    <row r="419" spans="1:12" ht="16.5" customHeight="1" x14ac:dyDescent="0.25">
      <c r="A419" s="200"/>
      <c r="B419" s="218"/>
      <c r="C419" s="157"/>
      <c r="D419" s="10" t="s">
        <v>5</v>
      </c>
      <c r="E419" s="31">
        <v>19318.546009999998</v>
      </c>
      <c r="F419" s="31">
        <v>8286.2900000000009</v>
      </c>
      <c r="G419" s="31">
        <f>F419/E419*100</f>
        <v>42.892927841001644</v>
      </c>
      <c r="H419" s="31"/>
      <c r="I419" s="31"/>
      <c r="J419" s="31"/>
      <c r="K419" s="31"/>
      <c r="L419" s="171"/>
    </row>
    <row r="420" spans="1:12" ht="15.75" customHeight="1" x14ac:dyDescent="0.25">
      <c r="A420" s="200"/>
      <c r="B420" s="218"/>
      <c r="C420" s="157"/>
      <c r="D420" s="10" t="s">
        <v>6</v>
      </c>
      <c r="E420" s="31">
        <v>13464.09</v>
      </c>
      <c r="F420" s="31">
        <v>8585.14</v>
      </c>
      <c r="G420" s="31">
        <f>F420/E420*100</f>
        <v>63.763239847624305</v>
      </c>
      <c r="H420" s="31"/>
      <c r="I420" s="31"/>
      <c r="J420" s="31"/>
      <c r="K420" s="31"/>
      <c r="L420" s="171"/>
    </row>
    <row r="421" spans="1:12" ht="16.5" customHeight="1" x14ac:dyDescent="0.25">
      <c r="A421" s="200"/>
      <c r="B421" s="218"/>
      <c r="C421" s="157"/>
      <c r="D421" s="10" t="s">
        <v>23</v>
      </c>
      <c r="E421" s="31">
        <v>0</v>
      </c>
      <c r="F421" s="31">
        <v>0</v>
      </c>
      <c r="G421" s="31">
        <v>0</v>
      </c>
      <c r="H421" s="31"/>
      <c r="I421" s="31"/>
      <c r="J421" s="31"/>
      <c r="K421" s="31"/>
      <c r="L421" s="171"/>
    </row>
    <row r="422" spans="1:12" ht="16.5" customHeight="1" x14ac:dyDescent="0.25">
      <c r="A422" s="200"/>
      <c r="B422" s="218"/>
      <c r="C422" s="158"/>
      <c r="D422" s="10" t="s">
        <v>9</v>
      </c>
      <c r="E422" s="31">
        <v>0</v>
      </c>
      <c r="F422" s="31">
        <v>0</v>
      </c>
      <c r="G422" s="31">
        <v>0</v>
      </c>
      <c r="H422" s="31"/>
      <c r="I422" s="31"/>
      <c r="J422" s="31"/>
      <c r="K422" s="31"/>
      <c r="L422" s="171"/>
    </row>
    <row r="423" spans="1:12" ht="16.5" customHeight="1" x14ac:dyDescent="0.25">
      <c r="A423" s="200" t="s">
        <v>37</v>
      </c>
      <c r="B423" s="218" t="s">
        <v>189</v>
      </c>
      <c r="C423" s="156"/>
      <c r="D423" s="49" t="s">
        <v>4</v>
      </c>
      <c r="E423" s="43">
        <f>E424+E425+E426+E427</f>
        <v>24871.847999999998</v>
      </c>
      <c r="F423" s="43">
        <f>F424+F425+F426+F427</f>
        <v>13660.128999999999</v>
      </c>
      <c r="G423" s="50">
        <f>F423/E423*100</f>
        <v>54.922050826299674</v>
      </c>
      <c r="H423" s="50"/>
      <c r="I423" s="50"/>
      <c r="J423" s="50"/>
      <c r="K423" s="50"/>
      <c r="L423" s="171" t="s">
        <v>57</v>
      </c>
    </row>
    <row r="424" spans="1:12" ht="16.5" customHeight="1" x14ac:dyDescent="0.25">
      <c r="A424" s="200"/>
      <c r="B424" s="218"/>
      <c r="C424" s="157"/>
      <c r="D424" s="10" t="s">
        <v>5</v>
      </c>
      <c r="E424" s="31">
        <v>13655.227999999999</v>
      </c>
      <c r="F424" s="22">
        <v>8825.5949999999993</v>
      </c>
      <c r="G424" s="11">
        <f>F424/E424*100</f>
        <v>64.63161947936716</v>
      </c>
      <c r="H424" s="11"/>
      <c r="I424" s="11"/>
      <c r="J424" s="11"/>
      <c r="K424" s="11"/>
      <c r="L424" s="171"/>
    </row>
    <row r="425" spans="1:12" ht="16.5" customHeight="1" x14ac:dyDescent="0.25">
      <c r="A425" s="200"/>
      <c r="B425" s="218"/>
      <c r="C425" s="157"/>
      <c r="D425" s="10" t="s">
        <v>6</v>
      </c>
      <c r="E425" s="11">
        <v>11216.62</v>
      </c>
      <c r="F425" s="31">
        <v>4834.5339999999997</v>
      </c>
      <c r="G425" s="11">
        <f>F425/E425*100</f>
        <v>43.10152256205523</v>
      </c>
      <c r="H425" s="11"/>
      <c r="I425" s="11"/>
      <c r="J425" s="11"/>
      <c r="K425" s="11"/>
      <c r="L425" s="171"/>
    </row>
    <row r="426" spans="1:12" ht="16.5" customHeight="1" x14ac:dyDescent="0.25">
      <c r="A426" s="200"/>
      <c r="B426" s="218"/>
      <c r="C426" s="157"/>
      <c r="D426" s="10" t="s">
        <v>23</v>
      </c>
      <c r="E426" s="11">
        <v>0</v>
      </c>
      <c r="F426" s="11">
        <v>0</v>
      </c>
      <c r="G426" s="11">
        <v>0</v>
      </c>
      <c r="H426" s="11"/>
      <c r="I426" s="11"/>
      <c r="J426" s="11"/>
      <c r="K426" s="11"/>
      <c r="L426" s="171"/>
    </row>
    <row r="427" spans="1:12" ht="15.75" customHeight="1" x14ac:dyDescent="0.25">
      <c r="A427" s="200"/>
      <c r="B427" s="218"/>
      <c r="C427" s="158"/>
      <c r="D427" s="10" t="s">
        <v>9</v>
      </c>
      <c r="E427" s="11">
        <v>0</v>
      </c>
      <c r="F427" s="11">
        <v>0</v>
      </c>
      <c r="G427" s="11">
        <v>0</v>
      </c>
      <c r="H427" s="11"/>
      <c r="I427" s="11"/>
      <c r="J427" s="11"/>
      <c r="K427" s="11"/>
      <c r="L427" s="171"/>
    </row>
    <row r="428" spans="1:12" ht="16.5" customHeight="1" x14ac:dyDescent="0.25">
      <c r="A428" s="200" t="s">
        <v>105</v>
      </c>
      <c r="B428" s="218" t="s">
        <v>190</v>
      </c>
      <c r="C428" s="156"/>
      <c r="D428" s="49" t="s">
        <v>4</v>
      </c>
      <c r="E428" s="43">
        <f>E429+E430+E431+E432</f>
        <v>16807.2</v>
      </c>
      <c r="F428" s="43">
        <f>F429+F430+F431+F432</f>
        <v>9452.4766099999997</v>
      </c>
      <c r="G428" s="50">
        <f>F428/E428*100</f>
        <v>56.24063859536389</v>
      </c>
      <c r="H428" s="50"/>
      <c r="I428" s="50"/>
      <c r="J428" s="50"/>
      <c r="K428" s="50"/>
      <c r="L428" s="171" t="s">
        <v>58</v>
      </c>
    </row>
    <row r="429" spans="1:12" ht="16.5" customHeight="1" x14ac:dyDescent="0.25">
      <c r="A429" s="200"/>
      <c r="B429" s="218"/>
      <c r="C429" s="157"/>
      <c r="D429" s="10" t="s">
        <v>5</v>
      </c>
      <c r="E429" s="31">
        <v>9859</v>
      </c>
      <c r="F429" s="31">
        <v>5503.3466099999996</v>
      </c>
      <c r="G429" s="11">
        <f>F429/E429*100</f>
        <v>55.820535652703107</v>
      </c>
      <c r="H429" s="11"/>
      <c r="I429" s="11"/>
      <c r="J429" s="11"/>
      <c r="K429" s="11"/>
      <c r="L429" s="171"/>
    </row>
    <row r="430" spans="1:12" ht="16.5" customHeight="1" x14ac:dyDescent="0.25">
      <c r="A430" s="200"/>
      <c r="B430" s="218"/>
      <c r="C430" s="157"/>
      <c r="D430" s="10" t="s">
        <v>6</v>
      </c>
      <c r="E430" s="31">
        <v>6948.2</v>
      </c>
      <c r="F430" s="31">
        <v>3949.13</v>
      </c>
      <c r="G430" s="11">
        <f>F430/E430*100</f>
        <v>56.836734693877553</v>
      </c>
      <c r="H430" s="11"/>
      <c r="I430" s="11"/>
      <c r="J430" s="11"/>
      <c r="K430" s="11"/>
      <c r="L430" s="171"/>
    </row>
    <row r="431" spans="1:12" ht="16.5" customHeight="1" x14ac:dyDescent="0.25">
      <c r="A431" s="200"/>
      <c r="B431" s="218"/>
      <c r="C431" s="157"/>
      <c r="D431" s="10" t="s">
        <v>23</v>
      </c>
      <c r="E431" s="31">
        <v>0</v>
      </c>
      <c r="F431" s="31">
        <v>0</v>
      </c>
      <c r="G431" s="11">
        <v>0</v>
      </c>
      <c r="H431" s="11"/>
      <c r="I431" s="11"/>
      <c r="J431" s="11"/>
      <c r="K431" s="11"/>
      <c r="L431" s="171"/>
    </row>
    <row r="432" spans="1:12" ht="16.5" customHeight="1" x14ac:dyDescent="0.25">
      <c r="A432" s="200"/>
      <c r="B432" s="218"/>
      <c r="C432" s="158"/>
      <c r="D432" s="10" t="s">
        <v>9</v>
      </c>
      <c r="E432" s="31">
        <v>0</v>
      </c>
      <c r="F432" s="31">
        <v>0</v>
      </c>
      <c r="G432" s="11">
        <v>0</v>
      </c>
      <c r="H432" s="11"/>
      <c r="I432" s="11"/>
      <c r="J432" s="11"/>
      <c r="K432" s="11"/>
      <c r="L432" s="171"/>
    </row>
    <row r="433" spans="1:12" ht="16.5" customHeight="1" x14ac:dyDescent="0.25">
      <c r="A433" s="222" t="s">
        <v>8</v>
      </c>
      <c r="B433" s="209" t="s">
        <v>191</v>
      </c>
      <c r="C433" s="162"/>
      <c r="D433" s="51" t="s">
        <v>4</v>
      </c>
      <c r="E433" s="52">
        <f>E434+E435+E436+E437</f>
        <v>1490.6219999999998</v>
      </c>
      <c r="F433" s="52">
        <f>F434+F435+F436+F437</f>
        <v>1085.375</v>
      </c>
      <c r="G433" s="53">
        <f>F433/E433*100</f>
        <v>72.813563733797039</v>
      </c>
      <c r="H433" s="53"/>
      <c r="I433" s="53"/>
      <c r="J433" s="53"/>
      <c r="K433" s="53"/>
      <c r="L433" s="216" t="s">
        <v>60</v>
      </c>
    </row>
    <row r="434" spans="1:12" ht="15.75" customHeight="1" x14ac:dyDescent="0.25">
      <c r="A434" s="222"/>
      <c r="B434" s="209"/>
      <c r="C434" s="163"/>
      <c r="D434" s="51" t="s">
        <v>5</v>
      </c>
      <c r="E434" s="52">
        <f>E440+E445</f>
        <v>1249.7739999999999</v>
      </c>
      <c r="F434" s="52">
        <f>F440+F445</f>
        <v>1085.375</v>
      </c>
      <c r="G434" s="53">
        <f>F434/E434*100</f>
        <v>86.845701702867885</v>
      </c>
      <c r="H434" s="53"/>
      <c r="I434" s="53"/>
      <c r="J434" s="53"/>
      <c r="K434" s="53"/>
      <c r="L434" s="216"/>
    </row>
    <row r="435" spans="1:12" ht="15.75" customHeight="1" x14ac:dyDescent="0.25">
      <c r="A435" s="222"/>
      <c r="B435" s="209"/>
      <c r="C435" s="163"/>
      <c r="D435" s="51" t="s">
        <v>23</v>
      </c>
      <c r="E435" s="52">
        <f>E441+E446</f>
        <v>0</v>
      </c>
      <c r="F435" s="52">
        <v>0</v>
      </c>
      <c r="G435" s="53">
        <v>0</v>
      </c>
      <c r="H435" s="53"/>
      <c r="I435" s="53"/>
      <c r="J435" s="53"/>
      <c r="K435" s="53"/>
      <c r="L435" s="216"/>
    </row>
    <row r="436" spans="1:12" ht="16.5" customHeight="1" x14ac:dyDescent="0.25">
      <c r="A436" s="222"/>
      <c r="B436" s="209"/>
      <c r="C436" s="163"/>
      <c r="D436" s="51" t="s">
        <v>6</v>
      </c>
      <c r="E436" s="52">
        <f>E442+E447</f>
        <v>240.84800000000001</v>
      </c>
      <c r="F436" s="52">
        <f>F442+F447</f>
        <v>0</v>
      </c>
      <c r="G436" s="53">
        <f>F436/E436*100</f>
        <v>0</v>
      </c>
      <c r="H436" s="53"/>
      <c r="I436" s="53"/>
      <c r="J436" s="53"/>
      <c r="K436" s="53"/>
      <c r="L436" s="216"/>
    </row>
    <row r="437" spans="1:12" ht="15.75" customHeight="1" x14ac:dyDescent="0.25">
      <c r="A437" s="222"/>
      <c r="B437" s="209"/>
      <c r="C437" s="164"/>
      <c r="D437" s="51" t="s">
        <v>9</v>
      </c>
      <c r="E437" s="52">
        <f>E443+E448</f>
        <v>0</v>
      </c>
      <c r="F437" s="52">
        <v>0</v>
      </c>
      <c r="G437" s="53">
        <v>0</v>
      </c>
      <c r="H437" s="53"/>
      <c r="I437" s="53"/>
      <c r="J437" s="53"/>
      <c r="K437" s="53"/>
      <c r="L437" s="216"/>
    </row>
    <row r="438" spans="1:12" ht="16.5" customHeight="1" x14ac:dyDescent="0.25">
      <c r="A438" s="249" t="s">
        <v>192</v>
      </c>
      <c r="B438" s="249"/>
      <c r="C438" s="249"/>
      <c r="D438" s="249"/>
      <c r="E438" s="249"/>
      <c r="F438" s="249"/>
      <c r="G438" s="249"/>
      <c r="H438" s="249"/>
      <c r="I438" s="249"/>
      <c r="J438" s="249"/>
      <c r="K438" s="249"/>
      <c r="L438" s="249"/>
    </row>
    <row r="439" spans="1:12" ht="16.5" customHeight="1" x14ac:dyDescent="0.25">
      <c r="A439" s="200" t="s">
        <v>38</v>
      </c>
      <c r="B439" s="218" t="s">
        <v>194</v>
      </c>
      <c r="C439" s="156"/>
      <c r="D439" s="49" t="s">
        <v>4</v>
      </c>
      <c r="E439" s="43">
        <f>E440+E441+E442+E443</f>
        <v>1100</v>
      </c>
      <c r="F439" s="128">
        <f>F440+F441+F442+F443</f>
        <v>1085.375</v>
      </c>
      <c r="G439" s="50">
        <f>F439/E439*100</f>
        <v>98.670454545454547</v>
      </c>
      <c r="H439" s="50"/>
      <c r="I439" s="50"/>
      <c r="J439" s="50"/>
      <c r="K439" s="50"/>
      <c r="L439" s="171" t="s">
        <v>195</v>
      </c>
    </row>
    <row r="440" spans="1:12" ht="16.5" customHeight="1" x14ac:dyDescent="0.25">
      <c r="A440" s="200"/>
      <c r="B440" s="218"/>
      <c r="C440" s="157"/>
      <c r="D440" s="10" t="s">
        <v>5</v>
      </c>
      <c r="E440" s="31">
        <v>1100</v>
      </c>
      <c r="F440" s="22">
        <v>1085.375</v>
      </c>
      <c r="G440" s="11">
        <f>F440/E440*100</f>
        <v>98.670454545454547</v>
      </c>
      <c r="H440" s="11"/>
      <c r="I440" s="11"/>
      <c r="J440" s="11"/>
      <c r="K440" s="11"/>
      <c r="L440" s="171"/>
    </row>
    <row r="441" spans="1:12" ht="16.5" customHeight="1" x14ac:dyDescent="0.25">
      <c r="A441" s="200"/>
      <c r="B441" s="218"/>
      <c r="C441" s="157"/>
      <c r="D441" s="10" t="s">
        <v>23</v>
      </c>
      <c r="E441" s="31">
        <v>0</v>
      </c>
      <c r="F441" s="31">
        <v>0</v>
      </c>
      <c r="G441" s="11">
        <v>0</v>
      </c>
      <c r="H441" s="11"/>
      <c r="I441" s="11"/>
      <c r="J441" s="11"/>
      <c r="K441" s="11"/>
      <c r="L441" s="171"/>
    </row>
    <row r="442" spans="1:12" ht="16.5" customHeight="1" x14ac:dyDescent="0.25">
      <c r="A442" s="200"/>
      <c r="B442" s="218"/>
      <c r="C442" s="157"/>
      <c r="D442" s="10" t="s">
        <v>6</v>
      </c>
      <c r="E442" s="31">
        <v>0</v>
      </c>
      <c r="F442" s="31">
        <v>0</v>
      </c>
      <c r="G442" s="11">
        <v>0</v>
      </c>
      <c r="H442" s="11"/>
      <c r="I442" s="11"/>
      <c r="J442" s="11"/>
      <c r="K442" s="11"/>
      <c r="L442" s="171"/>
    </row>
    <row r="443" spans="1:12" ht="16.5" customHeight="1" x14ac:dyDescent="0.25">
      <c r="A443" s="200"/>
      <c r="B443" s="218"/>
      <c r="C443" s="158"/>
      <c r="D443" s="10" t="s">
        <v>9</v>
      </c>
      <c r="E443" s="31">
        <v>0</v>
      </c>
      <c r="F443" s="31">
        <v>0</v>
      </c>
      <c r="G443" s="11">
        <v>0</v>
      </c>
      <c r="H443" s="11"/>
      <c r="I443" s="11"/>
      <c r="J443" s="11"/>
      <c r="K443" s="11"/>
      <c r="L443" s="171"/>
    </row>
    <row r="444" spans="1:12" ht="16.5" customHeight="1" x14ac:dyDescent="0.25">
      <c r="A444" s="200" t="s">
        <v>39</v>
      </c>
      <c r="B444" s="218" t="s">
        <v>198</v>
      </c>
      <c r="C444" s="156"/>
      <c r="D444" s="49" t="s">
        <v>4</v>
      </c>
      <c r="E444" s="128">
        <f>E445+E447</f>
        <v>390.62200000000001</v>
      </c>
      <c r="F444" s="43">
        <v>0</v>
      </c>
      <c r="G444" s="50">
        <v>0</v>
      </c>
      <c r="H444" s="50"/>
      <c r="I444" s="50"/>
      <c r="J444" s="50"/>
      <c r="K444" s="50"/>
      <c r="L444" s="171" t="s">
        <v>199</v>
      </c>
    </row>
    <row r="445" spans="1:12" ht="16.5" customHeight="1" x14ac:dyDescent="0.25">
      <c r="A445" s="200"/>
      <c r="B445" s="218"/>
      <c r="C445" s="157"/>
      <c r="D445" s="10" t="s">
        <v>5</v>
      </c>
      <c r="E445" s="22">
        <v>149.774</v>
      </c>
      <c r="F445" s="31">
        <v>0</v>
      </c>
      <c r="G445" s="11">
        <v>0</v>
      </c>
      <c r="H445" s="11"/>
      <c r="I445" s="11"/>
      <c r="J445" s="11"/>
      <c r="K445" s="11"/>
      <c r="L445" s="171"/>
    </row>
    <row r="446" spans="1:12" ht="16.5" customHeight="1" x14ac:dyDescent="0.25">
      <c r="A446" s="200"/>
      <c r="B446" s="218"/>
      <c r="C446" s="157"/>
      <c r="D446" s="10" t="s">
        <v>23</v>
      </c>
      <c r="E446" s="31">
        <v>0</v>
      </c>
      <c r="F446" s="31">
        <v>0</v>
      </c>
      <c r="G446" s="11">
        <v>0</v>
      </c>
      <c r="H446" s="11"/>
      <c r="I446" s="11"/>
      <c r="J446" s="11"/>
      <c r="K446" s="11"/>
      <c r="L446" s="171"/>
    </row>
    <row r="447" spans="1:12" ht="16.5" customHeight="1" x14ac:dyDescent="0.25">
      <c r="A447" s="200"/>
      <c r="B447" s="218"/>
      <c r="C447" s="157"/>
      <c r="D447" s="10" t="s">
        <v>6</v>
      </c>
      <c r="E447" s="22">
        <v>240.84800000000001</v>
      </c>
      <c r="F447" s="31">
        <v>0</v>
      </c>
      <c r="G447" s="11">
        <v>0</v>
      </c>
      <c r="H447" s="11"/>
      <c r="I447" s="11"/>
      <c r="J447" s="11"/>
      <c r="K447" s="11"/>
      <c r="L447" s="171"/>
    </row>
    <row r="448" spans="1:12" ht="16.5" customHeight="1" x14ac:dyDescent="0.25">
      <c r="A448" s="200"/>
      <c r="B448" s="218"/>
      <c r="C448" s="158"/>
      <c r="D448" s="10" t="s">
        <v>9</v>
      </c>
      <c r="E448" s="31">
        <v>0</v>
      </c>
      <c r="F448" s="31">
        <v>0</v>
      </c>
      <c r="G448" s="11">
        <v>0</v>
      </c>
      <c r="H448" s="11"/>
      <c r="I448" s="11"/>
      <c r="J448" s="11"/>
      <c r="K448" s="11"/>
      <c r="L448" s="171"/>
    </row>
    <row r="449" spans="1:12" ht="16.5" customHeight="1" x14ac:dyDescent="0.25">
      <c r="A449" s="222" t="s">
        <v>16</v>
      </c>
      <c r="B449" s="209" t="s">
        <v>200</v>
      </c>
      <c r="C449" s="162"/>
      <c r="D449" s="51" t="s">
        <v>4</v>
      </c>
      <c r="E449" s="52">
        <f>E450+E451+E452+E453</f>
        <v>40</v>
      </c>
      <c r="F449" s="52">
        <v>0</v>
      </c>
      <c r="G449" s="53">
        <v>0</v>
      </c>
      <c r="H449" s="53"/>
      <c r="I449" s="53"/>
      <c r="J449" s="53"/>
      <c r="K449" s="53"/>
      <c r="L449" s="216" t="s">
        <v>201</v>
      </c>
    </row>
    <row r="450" spans="1:12" ht="16.5" customHeight="1" x14ac:dyDescent="0.25">
      <c r="A450" s="222"/>
      <c r="B450" s="209"/>
      <c r="C450" s="163"/>
      <c r="D450" s="51" t="s">
        <v>5</v>
      </c>
      <c r="E450" s="52">
        <f>E456</f>
        <v>40</v>
      </c>
      <c r="F450" s="52">
        <v>0</v>
      </c>
      <c r="G450" s="53">
        <v>0</v>
      </c>
      <c r="H450" s="53"/>
      <c r="I450" s="53"/>
      <c r="J450" s="53"/>
      <c r="K450" s="53"/>
      <c r="L450" s="216"/>
    </row>
    <row r="451" spans="1:12" ht="16.5" customHeight="1" x14ac:dyDescent="0.25">
      <c r="A451" s="222"/>
      <c r="B451" s="209"/>
      <c r="C451" s="163"/>
      <c r="D451" s="51" t="s">
        <v>6</v>
      </c>
      <c r="E451" s="52">
        <f>E457</f>
        <v>0</v>
      </c>
      <c r="F451" s="52">
        <v>0</v>
      </c>
      <c r="G451" s="53">
        <v>0</v>
      </c>
      <c r="H451" s="53"/>
      <c r="I451" s="53"/>
      <c r="J451" s="53"/>
      <c r="K451" s="53"/>
      <c r="L451" s="216"/>
    </row>
    <row r="452" spans="1:12" ht="16.5" customHeight="1" x14ac:dyDescent="0.25">
      <c r="A452" s="222"/>
      <c r="B452" s="209"/>
      <c r="C452" s="163"/>
      <c r="D452" s="51" t="s">
        <v>23</v>
      </c>
      <c r="E452" s="52">
        <f>E458</f>
        <v>0</v>
      </c>
      <c r="F452" s="52">
        <v>0</v>
      </c>
      <c r="G452" s="53">
        <v>0</v>
      </c>
      <c r="H452" s="53"/>
      <c r="I452" s="53"/>
      <c r="J452" s="53"/>
      <c r="K452" s="53"/>
      <c r="L452" s="216"/>
    </row>
    <row r="453" spans="1:12" ht="16.5" customHeight="1" x14ac:dyDescent="0.25">
      <c r="A453" s="222"/>
      <c r="B453" s="209"/>
      <c r="C453" s="164"/>
      <c r="D453" s="51" t="s">
        <v>9</v>
      </c>
      <c r="E453" s="52">
        <f>E459</f>
        <v>0</v>
      </c>
      <c r="F453" s="52">
        <v>0</v>
      </c>
      <c r="G453" s="53">
        <v>0</v>
      </c>
      <c r="H453" s="53"/>
      <c r="I453" s="53"/>
      <c r="J453" s="53"/>
      <c r="K453" s="53"/>
      <c r="L453" s="216"/>
    </row>
    <row r="454" spans="1:12" ht="16.5" customHeight="1" x14ac:dyDescent="0.25">
      <c r="A454" s="249" t="s">
        <v>203</v>
      </c>
      <c r="B454" s="249"/>
      <c r="C454" s="249"/>
      <c r="D454" s="249"/>
      <c r="E454" s="249"/>
      <c r="F454" s="249"/>
      <c r="G454" s="249"/>
      <c r="H454" s="249"/>
      <c r="I454" s="249"/>
      <c r="J454" s="249"/>
      <c r="K454" s="249"/>
      <c r="L454" s="249"/>
    </row>
    <row r="455" spans="1:12" ht="15.75" customHeight="1" x14ac:dyDescent="0.25">
      <c r="A455" s="200" t="s">
        <v>40</v>
      </c>
      <c r="B455" s="171" t="s">
        <v>202</v>
      </c>
      <c r="C455" s="171"/>
      <c r="D455" s="49" t="s">
        <v>4</v>
      </c>
      <c r="E455" s="43">
        <f>E456+E457+E458+E459</f>
        <v>40</v>
      </c>
      <c r="F455" s="43">
        <v>0</v>
      </c>
      <c r="G455" s="50">
        <v>0</v>
      </c>
      <c r="H455" s="50"/>
      <c r="I455" s="50"/>
      <c r="J455" s="50"/>
      <c r="K455" s="50"/>
      <c r="L455" s="171" t="s">
        <v>201</v>
      </c>
    </row>
    <row r="456" spans="1:12" ht="16.5" customHeight="1" x14ac:dyDescent="0.25">
      <c r="A456" s="200"/>
      <c r="B456" s="171"/>
      <c r="C456" s="171"/>
      <c r="D456" s="10" t="s">
        <v>5</v>
      </c>
      <c r="E456" s="31">
        <v>40</v>
      </c>
      <c r="F456" s="31">
        <v>0</v>
      </c>
      <c r="G456" s="11">
        <v>0</v>
      </c>
      <c r="H456" s="11"/>
      <c r="I456" s="11"/>
      <c r="J456" s="11"/>
      <c r="K456" s="11"/>
      <c r="L456" s="171"/>
    </row>
    <row r="457" spans="1:12" ht="16.5" customHeight="1" x14ac:dyDescent="0.25">
      <c r="A457" s="200"/>
      <c r="B457" s="171"/>
      <c r="C457" s="171"/>
      <c r="D457" s="10" t="s">
        <v>6</v>
      </c>
      <c r="E457" s="31">
        <v>0</v>
      </c>
      <c r="F457" s="31">
        <v>0</v>
      </c>
      <c r="G457" s="11">
        <v>0</v>
      </c>
      <c r="H457" s="11"/>
      <c r="I457" s="11"/>
      <c r="J457" s="11"/>
      <c r="K457" s="11"/>
      <c r="L457" s="171"/>
    </row>
    <row r="458" spans="1:12" ht="16.5" customHeight="1" x14ac:dyDescent="0.25">
      <c r="A458" s="200"/>
      <c r="B458" s="171"/>
      <c r="C458" s="171"/>
      <c r="D458" s="10" t="s">
        <v>23</v>
      </c>
      <c r="E458" s="31">
        <v>0</v>
      </c>
      <c r="F458" s="31">
        <v>0</v>
      </c>
      <c r="G458" s="11">
        <v>0</v>
      </c>
      <c r="H458" s="11"/>
      <c r="I458" s="11"/>
      <c r="J458" s="11"/>
      <c r="K458" s="11"/>
      <c r="L458" s="171"/>
    </row>
    <row r="459" spans="1:12" ht="16.5" customHeight="1" x14ac:dyDescent="0.25">
      <c r="A459" s="200"/>
      <c r="B459" s="171"/>
      <c r="C459" s="171"/>
      <c r="D459" s="10" t="s">
        <v>9</v>
      </c>
      <c r="E459" s="31">
        <v>0</v>
      </c>
      <c r="F459" s="31">
        <v>0</v>
      </c>
      <c r="G459" s="11">
        <v>0</v>
      </c>
      <c r="H459" s="11"/>
      <c r="I459" s="11"/>
      <c r="J459" s="11"/>
      <c r="K459" s="11"/>
      <c r="L459" s="171"/>
    </row>
    <row r="460" spans="1:12" ht="16.5" customHeight="1" x14ac:dyDescent="0.25">
      <c r="A460" s="187" t="s">
        <v>19</v>
      </c>
      <c r="B460" s="265" t="s">
        <v>18</v>
      </c>
      <c r="C460" s="162"/>
      <c r="D460" s="51" t="s">
        <v>4</v>
      </c>
      <c r="E460" s="52">
        <f>E461+E462+E463+E464</f>
        <v>6069.3</v>
      </c>
      <c r="F460" s="52">
        <f>F461+F462+F463+F464</f>
        <v>2843.13744</v>
      </c>
      <c r="G460" s="53">
        <f>F460/E460*100</f>
        <v>46.844569225446101</v>
      </c>
      <c r="H460" s="116"/>
      <c r="I460" s="116"/>
      <c r="J460" s="116"/>
      <c r="K460" s="116"/>
      <c r="L460" s="162" t="s">
        <v>59</v>
      </c>
    </row>
    <row r="461" spans="1:12" ht="16.5" customHeight="1" x14ac:dyDescent="0.25">
      <c r="A461" s="187"/>
      <c r="B461" s="266"/>
      <c r="C461" s="163"/>
      <c r="D461" s="51" t="s">
        <v>5</v>
      </c>
      <c r="E461" s="52">
        <f>E467</f>
        <v>6069.3</v>
      </c>
      <c r="F461" s="52">
        <f>F467</f>
        <v>2843.13744</v>
      </c>
      <c r="G461" s="53">
        <f>F461/E461*100</f>
        <v>46.844569225446101</v>
      </c>
      <c r="H461" s="117"/>
      <c r="I461" s="117"/>
      <c r="J461" s="117"/>
      <c r="K461" s="117"/>
      <c r="L461" s="163"/>
    </row>
    <row r="462" spans="1:12" ht="16.5" customHeight="1" x14ac:dyDescent="0.25">
      <c r="A462" s="187"/>
      <c r="B462" s="266"/>
      <c r="C462" s="163"/>
      <c r="D462" s="51" t="s">
        <v>6</v>
      </c>
      <c r="E462" s="52">
        <f>E468</f>
        <v>0</v>
      </c>
      <c r="F462" s="53">
        <f>F468</f>
        <v>0</v>
      </c>
      <c r="G462" s="53">
        <v>0</v>
      </c>
      <c r="H462" s="117"/>
      <c r="I462" s="117"/>
      <c r="J462" s="117"/>
      <c r="K462" s="117"/>
      <c r="L462" s="163"/>
    </row>
    <row r="463" spans="1:12" ht="16.5" customHeight="1" x14ac:dyDescent="0.25">
      <c r="A463" s="187"/>
      <c r="B463" s="266"/>
      <c r="C463" s="163"/>
      <c r="D463" s="51" t="s">
        <v>23</v>
      </c>
      <c r="E463" s="52">
        <f>E469</f>
        <v>0</v>
      </c>
      <c r="F463" s="53">
        <v>0</v>
      </c>
      <c r="G463" s="53">
        <v>0</v>
      </c>
      <c r="H463" s="117"/>
      <c r="I463" s="117"/>
      <c r="J463" s="117"/>
      <c r="K463" s="117"/>
      <c r="L463" s="163"/>
    </row>
    <row r="464" spans="1:12" ht="16.5" customHeight="1" x14ac:dyDescent="0.25">
      <c r="A464" s="187"/>
      <c r="B464" s="267"/>
      <c r="C464" s="164"/>
      <c r="D464" s="51" t="s">
        <v>9</v>
      </c>
      <c r="E464" s="52">
        <f>E470</f>
        <v>0</v>
      </c>
      <c r="F464" s="53">
        <v>0</v>
      </c>
      <c r="G464" s="53">
        <v>0</v>
      </c>
      <c r="H464" s="118"/>
      <c r="I464" s="118"/>
      <c r="J464" s="118"/>
      <c r="K464" s="118"/>
      <c r="L464" s="164"/>
    </row>
    <row r="465" spans="1:12" ht="16.5" customHeight="1" x14ac:dyDescent="0.25">
      <c r="A465" s="188" t="s">
        <v>204</v>
      </c>
      <c r="B465" s="188"/>
      <c r="C465" s="188"/>
      <c r="D465" s="188"/>
      <c r="E465" s="188"/>
      <c r="F465" s="188"/>
      <c r="G465" s="188"/>
      <c r="H465" s="188"/>
      <c r="I465" s="188"/>
      <c r="J465" s="188"/>
      <c r="K465" s="188"/>
      <c r="L465" s="188"/>
    </row>
    <row r="466" spans="1:12" ht="16.5" customHeight="1" x14ac:dyDescent="0.25">
      <c r="A466" s="179" t="s">
        <v>44</v>
      </c>
      <c r="B466" s="171" t="s">
        <v>205</v>
      </c>
      <c r="C466" s="156"/>
      <c r="D466" s="49" t="s">
        <v>4</v>
      </c>
      <c r="E466" s="43">
        <f>E467+E468+E469+E470</f>
        <v>6069.3</v>
      </c>
      <c r="F466" s="43">
        <f>F467+F468+F469+F470</f>
        <v>2843.13744</v>
      </c>
      <c r="G466" s="50">
        <f>F466/E466*100</f>
        <v>46.844569225446101</v>
      </c>
      <c r="H466" s="50"/>
      <c r="I466" s="50"/>
      <c r="J466" s="50"/>
      <c r="K466" s="50"/>
      <c r="L466" s="171" t="s">
        <v>59</v>
      </c>
    </row>
    <row r="467" spans="1:12" ht="16.5" customHeight="1" x14ac:dyDescent="0.25">
      <c r="A467" s="179"/>
      <c r="B467" s="171"/>
      <c r="C467" s="157"/>
      <c r="D467" s="10" t="s">
        <v>5</v>
      </c>
      <c r="E467" s="31">
        <v>6069.3</v>
      </c>
      <c r="F467" s="31">
        <v>2843.13744</v>
      </c>
      <c r="G467" s="11">
        <f>F467/E467*100</f>
        <v>46.844569225446101</v>
      </c>
      <c r="H467" s="11"/>
      <c r="I467" s="11"/>
      <c r="J467" s="11"/>
      <c r="K467" s="11"/>
      <c r="L467" s="171"/>
    </row>
    <row r="468" spans="1:12" ht="16.5" customHeight="1" x14ac:dyDescent="0.25">
      <c r="A468" s="179"/>
      <c r="B468" s="171"/>
      <c r="C468" s="157"/>
      <c r="D468" s="10" t="s">
        <v>6</v>
      </c>
      <c r="E468" s="31">
        <v>0</v>
      </c>
      <c r="F468" s="11">
        <v>0</v>
      </c>
      <c r="G468" s="11">
        <v>0</v>
      </c>
      <c r="H468" s="11"/>
      <c r="I468" s="11"/>
      <c r="J468" s="11"/>
      <c r="K468" s="11"/>
      <c r="L468" s="171"/>
    </row>
    <row r="469" spans="1:12" ht="16.5" customHeight="1" x14ac:dyDescent="0.25">
      <c r="A469" s="179"/>
      <c r="B469" s="171"/>
      <c r="C469" s="157"/>
      <c r="D469" s="10" t="s">
        <v>23</v>
      </c>
      <c r="E469" s="31">
        <v>0</v>
      </c>
      <c r="F469" s="11">
        <v>0</v>
      </c>
      <c r="G469" s="11">
        <v>0</v>
      </c>
      <c r="H469" s="11"/>
      <c r="I469" s="11"/>
      <c r="J469" s="11"/>
      <c r="K469" s="11"/>
      <c r="L469" s="171"/>
    </row>
    <row r="470" spans="1:12" ht="16.5" customHeight="1" x14ac:dyDescent="0.25">
      <c r="A470" s="179"/>
      <c r="B470" s="171"/>
      <c r="C470" s="158"/>
      <c r="D470" s="10" t="s">
        <v>9</v>
      </c>
      <c r="E470" s="31">
        <v>0</v>
      </c>
      <c r="F470" s="11">
        <v>0</v>
      </c>
      <c r="G470" s="31">
        <v>0</v>
      </c>
      <c r="H470" s="31"/>
      <c r="I470" s="31"/>
      <c r="J470" s="31"/>
      <c r="K470" s="31"/>
      <c r="L470" s="171"/>
    </row>
    <row r="471" spans="1:12" ht="16.5" customHeight="1" x14ac:dyDescent="0.25">
      <c r="A471" s="223" t="s">
        <v>292</v>
      </c>
      <c r="B471" s="219" t="s">
        <v>206</v>
      </c>
      <c r="C471" s="165"/>
      <c r="D471" s="7" t="s">
        <v>4</v>
      </c>
      <c r="E471" s="32">
        <f>E472+E473+E474+E475</f>
        <v>58</v>
      </c>
      <c r="F471" s="32">
        <f>SUM(F472:F475)</f>
        <v>9.9499999999999993</v>
      </c>
      <c r="G471" s="8">
        <f>F471/E471*100</f>
        <v>17.155172413793103</v>
      </c>
      <c r="H471" s="8"/>
      <c r="I471" s="8"/>
      <c r="J471" s="8"/>
      <c r="K471" s="8"/>
      <c r="L471" s="246" t="s">
        <v>61</v>
      </c>
    </row>
    <row r="472" spans="1:12" ht="15.75" customHeight="1" x14ac:dyDescent="0.25">
      <c r="A472" s="223"/>
      <c r="B472" s="219"/>
      <c r="C472" s="166"/>
      <c r="D472" s="7" t="s">
        <v>5</v>
      </c>
      <c r="E472" s="32">
        <f>E478+E488</f>
        <v>58</v>
      </c>
      <c r="F472" s="32">
        <f>F478+F488</f>
        <v>9.9499999999999993</v>
      </c>
      <c r="G472" s="8">
        <f>F472/E472*100</f>
        <v>17.155172413793103</v>
      </c>
      <c r="H472" s="8"/>
      <c r="I472" s="8"/>
      <c r="J472" s="8"/>
      <c r="K472" s="8"/>
      <c r="L472" s="246"/>
    </row>
    <row r="473" spans="1:12" ht="16.5" customHeight="1" x14ac:dyDescent="0.25">
      <c r="A473" s="223"/>
      <c r="B473" s="219"/>
      <c r="C473" s="166"/>
      <c r="D473" s="7" t="s">
        <v>6</v>
      </c>
      <c r="E473" s="32">
        <v>0</v>
      </c>
      <c r="F473" s="32">
        <v>0</v>
      </c>
      <c r="G473" s="8">
        <v>0</v>
      </c>
      <c r="H473" s="8"/>
      <c r="I473" s="8"/>
      <c r="J473" s="8"/>
      <c r="K473" s="8"/>
      <c r="L473" s="246"/>
    </row>
    <row r="474" spans="1:12" ht="16.5" customHeight="1" x14ac:dyDescent="0.25">
      <c r="A474" s="223"/>
      <c r="B474" s="219"/>
      <c r="C474" s="166"/>
      <c r="D474" s="7" t="s">
        <v>23</v>
      </c>
      <c r="E474" s="32">
        <v>0</v>
      </c>
      <c r="F474" s="32">
        <v>0</v>
      </c>
      <c r="G474" s="8">
        <v>0</v>
      </c>
      <c r="H474" s="8"/>
      <c r="I474" s="8"/>
      <c r="J474" s="8"/>
      <c r="K474" s="8"/>
      <c r="L474" s="246"/>
    </row>
    <row r="475" spans="1:12" ht="16.5" customHeight="1" x14ac:dyDescent="0.25">
      <c r="A475" s="223"/>
      <c r="B475" s="219"/>
      <c r="C475" s="167"/>
      <c r="D475" s="7" t="s">
        <v>9</v>
      </c>
      <c r="E475" s="32">
        <v>0</v>
      </c>
      <c r="F475" s="32">
        <v>0</v>
      </c>
      <c r="G475" s="8">
        <v>0</v>
      </c>
      <c r="H475" s="8"/>
      <c r="I475" s="8"/>
      <c r="J475" s="8"/>
      <c r="K475" s="8"/>
      <c r="L475" s="246"/>
    </row>
    <row r="476" spans="1:12" ht="16.5" customHeight="1" x14ac:dyDescent="0.25">
      <c r="A476" s="199" t="s">
        <v>207</v>
      </c>
      <c r="B476" s="199"/>
      <c r="C476" s="199"/>
      <c r="D476" s="199"/>
      <c r="E476" s="199"/>
      <c r="F476" s="199"/>
      <c r="G476" s="199"/>
      <c r="H476" s="199"/>
      <c r="I476" s="199"/>
      <c r="J476" s="199"/>
      <c r="K476" s="199"/>
      <c r="L476" s="199"/>
    </row>
    <row r="477" spans="1:12" ht="16.5" customHeight="1" x14ac:dyDescent="0.25">
      <c r="A477" s="222" t="s">
        <v>136</v>
      </c>
      <c r="B477" s="250" t="s">
        <v>20</v>
      </c>
      <c r="C477" s="168"/>
      <c r="D477" s="63" t="s">
        <v>4</v>
      </c>
      <c r="E477" s="64">
        <f>E478+E479+E480+E481</f>
        <v>0</v>
      </c>
      <c r="F477" s="64">
        <v>0</v>
      </c>
      <c r="G477" s="65">
        <v>0</v>
      </c>
      <c r="H477" s="65"/>
      <c r="I477" s="65"/>
      <c r="J477" s="65"/>
      <c r="K477" s="65"/>
      <c r="L477" s="244" t="s">
        <v>59</v>
      </c>
    </row>
    <row r="478" spans="1:12" ht="16.5" customHeight="1" x14ac:dyDescent="0.25">
      <c r="A478" s="222"/>
      <c r="B478" s="250"/>
      <c r="C478" s="169"/>
      <c r="D478" s="63" t="s">
        <v>5</v>
      </c>
      <c r="E478" s="64">
        <f>E483</f>
        <v>0</v>
      </c>
      <c r="F478" s="64">
        <v>0</v>
      </c>
      <c r="G478" s="65">
        <v>0</v>
      </c>
      <c r="H478" s="65"/>
      <c r="I478" s="65"/>
      <c r="J478" s="65"/>
      <c r="K478" s="65"/>
      <c r="L478" s="244"/>
    </row>
    <row r="479" spans="1:12" ht="16.5" customHeight="1" x14ac:dyDescent="0.25">
      <c r="A479" s="222"/>
      <c r="B479" s="250"/>
      <c r="C479" s="169"/>
      <c r="D479" s="63" t="s">
        <v>6</v>
      </c>
      <c r="E479" s="64">
        <v>0</v>
      </c>
      <c r="F479" s="64">
        <v>0</v>
      </c>
      <c r="G479" s="65">
        <v>0</v>
      </c>
      <c r="H479" s="65"/>
      <c r="I479" s="65"/>
      <c r="J479" s="65"/>
      <c r="K479" s="65"/>
      <c r="L479" s="244"/>
    </row>
    <row r="480" spans="1:12" ht="16.5" customHeight="1" x14ac:dyDescent="0.25">
      <c r="A480" s="222"/>
      <c r="B480" s="250"/>
      <c r="C480" s="169"/>
      <c r="D480" s="63" t="s">
        <v>23</v>
      </c>
      <c r="E480" s="64">
        <v>0</v>
      </c>
      <c r="F480" s="64">
        <v>0</v>
      </c>
      <c r="G480" s="65">
        <v>0</v>
      </c>
      <c r="H480" s="65"/>
      <c r="I480" s="65"/>
      <c r="J480" s="65"/>
      <c r="K480" s="65"/>
      <c r="L480" s="244"/>
    </row>
    <row r="481" spans="1:12" ht="16.5" customHeight="1" x14ac:dyDescent="0.25">
      <c r="A481" s="222"/>
      <c r="B481" s="250"/>
      <c r="C481" s="170"/>
      <c r="D481" s="63" t="s">
        <v>9</v>
      </c>
      <c r="E481" s="64">
        <v>0</v>
      </c>
      <c r="F481" s="64">
        <v>0</v>
      </c>
      <c r="G481" s="65">
        <v>0</v>
      </c>
      <c r="H481" s="65"/>
      <c r="I481" s="65"/>
      <c r="J481" s="65"/>
      <c r="K481" s="65"/>
      <c r="L481" s="244"/>
    </row>
    <row r="482" spans="1:12" ht="16.5" customHeight="1" x14ac:dyDescent="0.25">
      <c r="A482" s="200" t="s">
        <v>26</v>
      </c>
      <c r="B482" s="254" t="s">
        <v>47</v>
      </c>
      <c r="C482" s="150"/>
      <c r="D482" s="66" t="s">
        <v>4</v>
      </c>
      <c r="E482" s="67">
        <f>E483+E484+E485+E486</f>
        <v>0</v>
      </c>
      <c r="F482" s="67">
        <v>0</v>
      </c>
      <c r="G482" s="68">
        <v>0</v>
      </c>
      <c r="H482" s="68"/>
      <c r="I482" s="68"/>
      <c r="J482" s="68"/>
      <c r="K482" s="68"/>
      <c r="L482" s="172" t="s">
        <v>179</v>
      </c>
    </row>
    <row r="483" spans="1:12" ht="16.5" customHeight="1" x14ac:dyDescent="0.25">
      <c r="A483" s="200"/>
      <c r="B483" s="254"/>
      <c r="C483" s="151"/>
      <c r="D483" s="20" t="s">
        <v>5</v>
      </c>
      <c r="E483" s="21">
        <v>0</v>
      </c>
      <c r="F483" s="21">
        <v>0</v>
      </c>
      <c r="G483" s="30">
        <v>0</v>
      </c>
      <c r="H483" s="30"/>
      <c r="I483" s="30"/>
      <c r="J483" s="30"/>
      <c r="K483" s="30"/>
      <c r="L483" s="172"/>
    </row>
    <row r="484" spans="1:12" ht="16.5" customHeight="1" x14ac:dyDescent="0.25">
      <c r="A484" s="200"/>
      <c r="B484" s="254"/>
      <c r="C484" s="151"/>
      <c r="D484" s="20" t="s">
        <v>6</v>
      </c>
      <c r="E484" s="21">
        <v>0</v>
      </c>
      <c r="F484" s="21">
        <v>0</v>
      </c>
      <c r="G484" s="30">
        <v>0</v>
      </c>
      <c r="H484" s="30"/>
      <c r="I484" s="30"/>
      <c r="J484" s="30"/>
      <c r="K484" s="30"/>
      <c r="L484" s="172"/>
    </row>
    <row r="485" spans="1:12" ht="16.5" customHeight="1" x14ac:dyDescent="0.25">
      <c r="A485" s="200"/>
      <c r="B485" s="254"/>
      <c r="C485" s="151"/>
      <c r="D485" s="20" t="s">
        <v>23</v>
      </c>
      <c r="E485" s="21">
        <v>0</v>
      </c>
      <c r="F485" s="21">
        <v>0</v>
      </c>
      <c r="G485" s="30">
        <v>0</v>
      </c>
      <c r="H485" s="30"/>
      <c r="I485" s="30"/>
      <c r="J485" s="30"/>
      <c r="K485" s="30"/>
      <c r="L485" s="172"/>
    </row>
    <row r="486" spans="1:12" ht="16.5" customHeight="1" x14ac:dyDescent="0.25">
      <c r="A486" s="200"/>
      <c r="B486" s="254"/>
      <c r="C486" s="152"/>
      <c r="D486" s="20" t="s">
        <v>9</v>
      </c>
      <c r="E486" s="21">
        <v>0</v>
      </c>
      <c r="F486" s="21">
        <v>0</v>
      </c>
      <c r="G486" s="30">
        <v>0</v>
      </c>
      <c r="H486" s="30"/>
      <c r="I486" s="30"/>
      <c r="J486" s="30"/>
      <c r="K486" s="30"/>
      <c r="L486" s="172"/>
    </row>
    <row r="487" spans="1:12" ht="16.5" customHeight="1" x14ac:dyDescent="0.25">
      <c r="A487" s="222" t="s">
        <v>174</v>
      </c>
      <c r="B487" s="209" t="s">
        <v>21</v>
      </c>
      <c r="C487" s="162"/>
      <c r="D487" s="51" t="s">
        <v>4</v>
      </c>
      <c r="E487" s="52">
        <f>E488+E489+E490+E491</f>
        <v>58</v>
      </c>
      <c r="F487" s="52">
        <f>SUM(F488:F491)</f>
        <v>9.9499999999999993</v>
      </c>
      <c r="G487" s="53">
        <f>F487/E487*100</f>
        <v>17.155172413793103</v>
      </c>
      <c r="H487" s="53"/>
      <c r="I487" s="53"/>
      <c r="J487" s="53"/>
      <c r="K487" s="53"/>
      <c r="L487" s="244" t="s">
        <v>59</v>
      </c>
    </row>
    <row r="488" spans="1:12" ht="16.5" customHeight="1" x14ac:dyDescent="0.25">
      <c r="A488" s="222"/>
      <c r="B488" s="209"/>
      <c r="C488" s="163"/>
      <c r="D488" s="51" t="s">
        <v>5</v>
      </c>
      <c r="E488" s="52">
        <f>E494+E499</f>
        <v>58</v>
      </c>
      <c r="F488" s="52">
        <f>F494+F499</f>
        <v>9.9499999999999993</v>
      </c>
      <c r="G488" s="53">
        <f>F488/E488*100</f>
        <v>17.155172413793103</v>
      </c>
      <c r="H488" s="53"/>
      <c r="I488" s="53"/>
      <c r="J488" s="53"/>
      <c r="K488" s="53"/>
      <c r="L488" s="244"/>
    </row>
    <row r="489" spans="1:12" ht="16.5" customHeight="1" x14ac:dyDescent="0.25">
      <c r="A489" s="222"/>
      <c r="B489" s="209"/>
      <c r="C489" s="163"/>
      <c r="D489" s="51" t="s">
        <v>6</v>
      </c>
      <c r="E489" s="52">
        <v>0</v>
      </c>
      <c r="F489" s="52">
        <v>0</v>
      </c>
      <c r="G489" s="53">
        <v>0</v>
      </c>
      <c r="H489" s="53"/>
      <c r="I489" s="53"/>
      <c r="J489" s="53"/>
      <c r="K489" s="53"/>
      <c r="L489" s="244"/>
    </row>
    <row r="490" spans="1:12" ht="16.5" customHeight="1" x14ac:dyDescent="0.25">
      <c r="A490" s="222"/>
      <c r="B490" s="209"/>
      <c r="C490" s="163"/>
      <c r="D490" s="51" t="s">
        <v>23</v>
      </c>
      <c r="E490" s="52">
        <v>0</v>
      </c>
      <c r="F490" s="52">
        <v>0</v>
      </c>
      <c r="G490" s="53">
        <v>0</v>
      </c>
      <c r="H490" s="53"/>
      <c r="I490" s="53"/>
      <c r="J490" s="53"/>
      <c r="K490" s="53"/>
      <c r="L490" s="244"/>
    </row>
    <row r="491" spans="1:12" ht="16.5" customHeight="1" x14ac:dyDescent="0.25">
      <c r="A491" s="222"/>
      <c r="B491" s="209"/>
      <c r="C491" s="164"/>
      <c r="D491" s="51" t="s">
        <v>9</v>
      </c>
      <c r="E491" s="52">
        <v>0</v>
      </c>
      <c r="F491" s="52">
        <v>0</v>
      </c>
      <c r="G491" s="53">
        <v>0</v>
      </c>
      <c r="H491" s="53"/>
      <c r="I491" s="53"/>
      <c r="J491" s="53"/>
      <c r="K491" s="53"/>
      <c r="L491" s="244"/>
    </row>
    <row r="492" spans="1:12" ht="16.5" customHeight="1" x14ac:dyDescent="0.25">
      <c r="A492" s="249" t="s">
        <v>208</v>
      </c>
      <c r="B492" s="249"/>
      <c r="C492" s="249"/>
      <c r="D492" s="249"/>
      <c r="E492" s="249"/>
      <c r="F492" s="249"/>
      <c r="G492" s="249"/>
      <c r="H492" s="249"/>
      <c r="I492" s="249"/>
      <c r="J492" s="249"/>
      <c r="K492" s="249"/>
      <c r="L492" s="249"/>
    </row>
    <row r="493" spans="1:12" ht="16.5" customHeight="1" x14ac:dyDescent="0.25">
      <c r="A493" s="200" t="s">
        <v>36</v>
      </c>
      <c r="B493" s="218" t="s">
        <v>367</v>
      </c>
      <c r="C493" s="156"/>
      <c r="D493" s="49" t="s">
        <v>4</v>
      </c>
      <c r="E493" s="43">
        <f>E494+E495+E496+E497</f>
        <v>53</v>
      </c>
      <c r="F493" s="43">
        <f>SUM(F494:F497)</f>
        <v>9.9499999999999993</v>
      </c>
      <c r="G493" s="50">
        <f>F493/E493*100</f>
        <v>18.773584905660375</v>
      </c>
      <c r="H493" s="50"/>
      <c r="I493" s="50"/>
      <c r="J493" s="50"/>
      <c r="K493" s="50"/>
      <c r="L493" s="172" t="s">
        <v>179</v>
      </c>
    </row>
    <row r="494" spans="1:12" ht="16.5" customHeight="1" x14ac:dyDescent="0.25">
      <c r="A494" s="200"/>
      <c r="B494" s="218"/>
      <c r="C494" s="157"/>
      <c r="D494" s="10" t="s">
        <v>5</v>
      </c>
      <c r="E494" s="31">
        <v>53</v>
      </c>
      <c r="F494" s="31">
        <v>9.9499999999999993</v>
      </c>
      <c r="G494" s="11">
        <f>F494/E494*100</f>
        <v>18.773584905660375</v>
      </c>
      <c r="H494" s="11"/>
      <c r="I494" s="11"/>
      <c r="J494" s="11"/>
      <c r="K494" s="11"/>
      <c r="L494" s="172"/>
    </row>
    <row r="495" spans="1:12" ht="16.5" customHeight="1" x14ac:dyDescent="0.25">
      <c r="A495" s="200"/>
      <c r="B495" s="218"/>
      <c r="C495" s="157"/>
      <c r="D495" s="10" t="s">
        <v>6</v>
      </c>
      <c r="E495" s="31">
        <v>0</v>
      </c>
      <c r="F495" s="31">
        <v>0</v>
      </c>
      <c r="G495" s="11">
        <v>0</v>
      </c>
      <c r="H495" s="11"/>
      <c r="I495" s="11"/>
      <c r="J495" s="11"/>
      <c r="K495" s="11"/>
      <c r="L495" s="172"/>
    </row>
    <row r="496" spans="1:12" ht="16.5" customHeight="1" x14ac:dyDescent="0.25">
      <c r="A496" s="200"/>
      <c r="B496" s="218"/>
      <c r="C496" s="157"/>
      <c r="D496" s="10" t="s">
        <v>23</v>
      </c>
      <c r="E496" s="31">
        <v>0</v>
      </c>
      <c r="F496" s="31">
        <v>0</v>
      </c>
      <c r="G496" s="11">
        <v>0</v>
      </c>
      <c r="H496" s="11"/>
      <c r="I496" s="11"/>
      <c r="J496" s="11"/>
      <c r="K496" s="11"/>
      <c r="L496" s="172"/>
    </row>
    <row r="497" spans="1:12" ht="16.5" customHeight="1" x14ac:dyDescent="0.25">
      <c r="A497" s="200"/>
      <c r="B497" s="218"/>
      <c r="C497" s="158"/>
      <c r="D497" s="10" t="s">
        <v>9</v>
      </c>
      <c r="E497" s="31">
        <v>0</v>
      </c>
      <c r="F497" s="31">
        <v>0</v>
      </c>
      <c r="G497" s="11">
        <v>0</v>
      </c>
      <c r="H497" s="11"/>
      <c r="I497" s="11"/>
      <c r="J497" s="11"/>
      <c r="K497" s="11"/>
      <c r="L497" s="172"/>
    </row>
    <row r="498" spans="1:12" ht="15.75" customHeight="1" x14ac:dyDescent="0.25">
      <c r="A498" s="144" t="s">
        <v>37</v>
      </c>
      <c r="B498" s="251" t="s">
        <v>210</v>
      </c>
      <c r="C498" s="156"/>
      <c r="D498" s="49" t="s">
        <v>4</v>
      </c>
      <c r="E498" s="43">
        <f>E499+E500+E501+E502</f>
        <v>5</v>
      </c>
      <c r="F498" s="43">
        <v>0</v>
      </c>
      <c r="G498" s="50">
        <v>0</v>
      </c>
      <c r="H498" s="113"/>
      <c r="I498" s="113"/>
      <c r="J498" s="113"/>
      <c r="K498" s="113"/>
      <c r="L498" s="150" t="s">
        <v>179</v>
      </c>
    </row>
    <row r="499" spans="1:12" ht="16.5" customHeight="1" x14ac:dyDescent="0.25">
      <c r="A499" s="145"/>
      <c r="B499" s="252"/>
      <c r="C499" s="157"/>
      <c r="D499" s="10" t="s">
        <v>5</v>
      </c>
      <c r="E499" s="31">
        <v>5</v>
      </c>
      <c r="F499" s="31">
        <v>0</v>
      </c>
      <c r="G499" s="11">
        <v>0</v>
      </c>
      <c r="H499" s="114"/>
      <c r="I499" s="114"/>
      <c r="J499" s="114"/>
      <c r="K499" s="114"/>
      <c r="L499" s="151"/>
    </row>
    <row r="500" spans="1:12" ht="16.5" customHeight="1" x14ac:dyDescent="0.25">
      <c r="A500" s="145"/>
      <c r="B500" s="252"/>
      <c r="C500" s="157"/>
      <c r="D500" s="10" t="s">
        <v>6</v>
      </c>
      <c r="E500" s="31">
        <v>0</v>
      </c>
      <c r="F500" s="31">
        <v>0</v>
      </c>
      <c r="G500" s="11">
        <v>0</v>
      </c>
      <c r="H500" s="114"/>
      <c r="I500" s="114"/>
      <c r="J500" s="114"/>
      <c r="K500" s="114"/>
      <c r="L500" s="151"/>
    </row>
    <row r="501" spans="1:12" ht="16.5" customHeight="1" x14ac:dyDescent="0.25">
      <c r="A501" s="145"/>
      <c r="B501" s="252"/>
      <c r="C501" s="157"/>
      <c r="D501" s="10" t="s">
        <v>23</v>
      </c>
      <c r="E501" s="31">
        <v>0</v>
      </c>
      <c r="F501" s="31">
        <v>0</v>
      </c>
      <c r="G501" s="11">
        <v>0</v>
      </c>
      <c r="H501" s="114"/>
      <c r="I501" s="114"/>
      <c r="J501" s="114"/>
      <c r="K501" s="114"/>
      <c r="L501" s="151"/>
    </row>
    <row r="502" spans="1:12" ht="16.5" customHeight="1" x14ac:dyDescent="0.25">
      <c r="A502" s="146"/>
      <c r="B502" s="253"/>
      <c r="C502" s="158"/>
      <c r="D502" s="10" t="s">
        <v>9</v>
      </c>
      <c r="E502" s="31">
        <v>0</v>
      </c>
      <c r="F502" s="31">
        <v>0</v>
      </c>
      <c r="G502" s="11">
        <v>0</v>
      </c>
      <c r="H502" s="115"/>
      <c r="I502" s="115"/>
      <c r="J502" s="115"/>
      <c r="K502" s="115"/>
      <c r="L502" s="152"/>
    </row>
    <row r="503" spans="1:12" ht="16.5" customHeight="1" x14ac:dyDescent="0.25">
      <c r="A503" s="223" t="s">
        <v>293</v>
      </c>
      <c r="B503" s="219" t="s">
        <v>209</v>
      </c>
      <c r="C503" s="165"/>
      <c r="D503" s="7" t="s">
        <v>4</v>
      </c>
      <c r="E503" s="32">
        <f>E504+E505+E506+E507</f>
        <v>324</v>
      </c>
      <c r="F503" s="32">
        <f>F504+F505+F506+F507</f>
        <v>194.16135</v>
      </c>
      <c r="G503" s="8">
        <f>F503/E503*100</f>
        <v>59.926342592592597</v>
      </c>
      <c r="H503" s="8"/>
      <c r="I503" s="8"/>
      <c r="J503" s="8"/>
      <c r="K503" s="8"/>
      <c r="L503" s="246" t="s">
        <v>62</v>
      </c>
    </row>
    <row r="504" spans="1:12" ht="15.75" customHeight="1" x14ac:dyDescent="0.25">
      <c r="A504" s="223"/>
      <c r="B504" s="219"/>
      <c r="C504" s="166"/>
      <c r="D504" s="7" t="s">
        <v>5</v>
      </c>
      <c r="E504" s="32">
        <f t="shared" ref="E504:F507" si="11">E510+E515+E520+E525</f>
        <v>316</v>
      </c>
      <c r="F504" s="32">
        <f t="shared" si="11"/>
        <v>186.16135</v>
      </c>
      <c r="G504" s="8">
        <f>F504/E504*100</f>
        <v>58.911819620253169</v>
      </c>
      <c r="H504" s="8"/>
      <c r="I504" s="8"/>
      <c r="J504" s="8"/>
      <c r="K504" s="8"/>
      <c r="L504" s="246"/>
    </row>
    <row r="505" spans="1:12" ht="15.75" customHeight="1" x14ac:dyDescent="0.25">
      <c r="A505" s="223"/>
      <c r="B505" s="219"/>
      <c r="C505" s="166"/>
      <c r="D505" s="7" t="s">
        <v>6</v>
      </c>
      <c r="E505" s="32">
        <f t="shared" si="11"/>
        <v>0</v>
      </c>
      <c r="F505" s="32">
        <f t="shared" si="11"/>
        <v>0</v>
      </c>
      <c r="G505" s="8">
        <v>0</v>
      </c>
      <c r="H505" s="8"/>
      <c r="I505" s="8"/>
      <c r="J505" s="8"/>
      <c r="K505" s="8"/>
      <c r="L505" s="246"/>
    </row>
    <row r="506" spans="1:12" ht="15.75" customHeight="1" x14ac:dyDescent="0.25">
      <c r="A506" s="223"/>
      <c r="B506" s="219"/>
      <c r="C506" s="166"/>
      <c r="D506" s="7" t="s">
        <v>23</v>
      </c>
      <c r="E506" s="32">
        <f t="shared" si="11"/>
        <v>0</v>
      </c>
      <c r="F506" s="32">
        <f t="shared" si="11"/>
        <v>0</v>
      </c>
      <c r="G506" s="8">
        <v>0</v>
      </c>
      <c r="H506" s="8"/>
      <c r="I506" s="8"/>
      <c r="J506" s="8"/>
      <c r="K506" s="8"/>
      <c r="L506" s="246"/>
    </row>
    <row r="507" spans="1:12" ht="16.5" customHeight="1" x14ac:dyDescent="0.25">
      <c r="A507" s="223"/>
      <c r="B507" s="219"/>
      <c r="C507" s="167"/>
      <c r="D507" s="7" t="s">
        <v>9</v>
      </c>
      <c r="E507" s="32">
        <f>E513+E518+E523+E528</f>
        <v>8</v>
      </c>
      <c r="F507" s="32">
        <f t="shared" si="11"/>
        <v>8</v>
      </c>
      <c r="G507" s="8">
        <f>F507/E507*100</f>
        <v>100</v>
      </c>
      <c r="H507" s="8"/>
      <c r="I507" s="8"/>
      <c r="J507" s="8"/>
      <c r="K507" s="8"/>
      <c r="L507" s="246"/>
    </row>
    <row r="508" spans="1:12" ht="14.25" customHeight="1" x14ac:dyDescent="0.25">
      <c r="A508" s="188" t="s">
        <v>211</v>
      </c>
      <c r="B508" s="188"/>
      <c r="C508" s="188"/>
      <c r="D508" s="188"/>
      <c r="E508" s="188"/>
      <c r="F508" s="188"/>
      <c r="G508" s="188"/>
      <c r="H508" s="188"/>
      <c r="I508" s="188"/>
      <c r="J508" s="188"/>
      <c r="K508" s="188"/>
      <c r="L508" s="188"/>
    </row>
    <row r="509" spans="1:12" ht="16.5" customHeight="1" x14ac:dyDescent="0.25">
      <c r="A509" s="200" t="s">
        <v>3</v>
      </c>
      <c r="B509" s="218" t="s">
        <v>361</v>
      </c>
      <c r="C509" s="156"/>
      <c r="D509" s="49" t="s">
        <v>4</v>
      </c>
      <c r="E509" s="43">
        <f>E510+E511+E512+E513</f>
        <v>23</v>
      </c>
      <c r="F509" s="43">
        <f>F510+F511+F512+F513</f>
        <v>8</v>
      </c>
      <c r="G509" s="50">
        <f>F509/E509*100</f>
        <v>34.782608695652172</v>
      </c>
      <c r="H509" s="50"/>
      <c r="I509" s="50"/>
      <c r="J509" s="50"/>
      <c r="K509" s="50"/>
      <c r="L509" s="172" t="s">
        <v>58</v>
      </c>
    </row>
    <row r="510" spans="1:12" ht="16.5" customHeight="1" x14ac:dyDescent="0.25">
      <c r="A510" s="200"/>
      <c r="B510" s="218"/>
      <c r="C510" s="157"/>
      <c r="D510" s="10" t="s">
        <v>5</v>
      </c>
      <c r="E510" s="31">
        <v>15</v>
      </c>
      <c r="F510" s="31">
        <v>0</v>
      </c>
      <c r="G510" s="11">
        <v>0</v>
      </c>
      <c r="H510" s="11"/>
      <c r="I510" s="11"/>
      <c r="J510" s="11"/>
      <c r="K510" s="11"/>
      <c r="L510" s="172"/>
    </row>
    <row r="511" spans="1:12" ht="16.5" customHeight="1" x14ac:dyDescent="0.25">
      <c r="A511" s="200"/>
      <c r="B511" s="218"/>
      <c r="C511" s="157"/>
      <c r="D511" s="10" t="s">
        <v>6</v>
      </c>
      <c r="E511" s="31">
        <v>0</v>
      </c>
      <c r="F511" s="31">
        <v>0</v>
      </c>
      <c r="G511" s="11">
        <v>0</v>
      </c>
      <c r="H511" s="11"/>
      <c r="I511" s="11"/>
      <c r="J511" s="11"/>
      <c r="K511" s="11"/>
      <c r="L511" s="172"/>
    </row>
    <row r="512" spans="1:12" ht="16.5" customHeight="1" x14ac:dyDescent="0.25">
      <c r="A512" s="200"/>
      <c r="B512" s="218"/>
      <c r="C512" s="157"/>
      <c r="D512" s="10" t="s">
        <v>23</v>
      </c>
      <c r="E512" s="31">
        <v>0</v>
      </c>
      <c r="F512" s="31">
        <v>0</v>
      </c>
      <c r="G512" s="11">
        <v>0</v>
      </c>
      <c r="H512" s="11"/>
      <c r="I512" s="11"/>
      <c r="J512" s="11"/>
      <c r="K512" s="11"/>
      <c r="L512" s="172"/>
    </row>
    <row r="513" spans="1:12" ht="16.5" customHeight="1" x14ac:dyDescent="0.25">
      <c r="A513" s="200"/>
      <c r="B513" s="218"/>
      <c r="C513" s="158"/>
      <c r="D513" s="10" t="s">
        <v>9</v>
      </c>
      <c r="E513" s="31">
        <v>8</v>
      </c>
      <c r="F513" s="31">
        <v>8</v>
      </c>
      <c r="G513" s="11">
        <f>F513/E513*100</f>
        <v>100</v>
      </c>
      <c r="H513" s="11"/>
      <c r="I513" s="11"/>
      <c r="J513" s="11"/>
      <c r="K513" s="11"/>
      <c r="L513" s="172"/>
    </row>
    <row r="514" spans="1:12" ht="16.5" customHeight="1" x14ac:dyDescent="0.25">
      <c r="A514" s="179" t="s">
        <v>7</v>
      </c>
      <c r="B514" s="218" t="s">
        <v>212</v>
      </c>
      <c r="C514" s="156"/>
      <c r="D514" s="49" t="s">
        <v>4</v>
      </c>
      <c r="E514" s="43">
        <f>E515+E516+E517+E518</f>
        <v>91</v>
      </c>
      <c r="F514" s="43">
        <f>F515+F516+F517+F518</f>
        <v>55.937800000000003</v>
      </c>
      <c r="G514" s="50">
        <f>F514/E514*100</f>
        <v>61.470109890109889</v>
      </c>
      <c r="H514" s="50"/>
      <c r="I514" s="50"/>
      <c r="J514" s="50"/>
      <c r="K514" s="50"/>
      <c r="L514" s="172" t="s">
        <v>213</v>
      </c>
    </row>
    <row r="515" spans="1:12" ht="16.5" customHeight="1" x14ac:dyDescent="0.25">
      <c r="A515" s="179"/>
      <c r="B515" s="218"/>
      <c r="C515" s="157"/>
      <c r="D515" s="10" t="s">
        <v>5</v>
      </c>
      <c r="E515" s="31">
        <v>91</v>
      </c>
      <c r="F515" s="31">
        <v>55.937800000000003</v>
      </c>
      <c r="G515" s="11">
        <f>F515/E515*100</f>
        <v>61.470109890109889</v>
      </c>
      <c r="H515" s="11"/>
      <c r="I515" s="11"/>
      <c r="J515" s="11"/>
      <c r="K515" s="11"/>
      <c r="L515" s="172"/>
    </row>
    <row r="516" spans="1:12" ht="16.5" customHeight="1" x14ac:dyDescent="0.25">
      <c r="A516" s="179"/>
      <c r="B516" s="218"/>
      <c r="C516" s="157"/>
      <c r="D516" s="10" t="s">
        <v>6</v>
      </c>
      <c r="E516" s="31">
        <v>0</v>
      </c>
      <c r="F516" s="31">
        <v>0</v>
      </c>
      <c r="G516" s="11">
        <v>0</v>
      </c>
      <c r="H516" s="11"/>
      <c r="I516" s="11"/>
      <c r="J516" s="11"/>
      <c r="K516" s="11"/>
      <c r="L516" s="172"/>
    </row>
    <row r="517" spans="1:12" ht="16.5" customHeight="1" x14ac:dyDescent="0.25">
      <c r="A517" s="179"/>
      <c r="B517" s="218"/>
      <c r="C517" s="157"/>
      <c r="D517" s="10" t="s">
        <v>23</v>
      </c>
      <c r="E517" s="31">
        <v>0</v>
      </c>
      <c r="F517" s="31">
        <v>0</v>
      </c>
      <c r="G517" s="11">
        <v>0</v>
      </c>
      <c r="H517" s="11"/>
      <c r="I517" s="11"/>
      <c r="J517" s="11"/>
      <c r="K517" s="11"/>
      <c r="L517" s="172"/>
    </row>
    <row r="518" spans="1:12" ht="16.5" customHeight="1" x14ac:dyDescent="0.25">
      <c r="A518" s="179"/>
      <c r="B518" s="218"/>
      <c r="C518" s="158"/>
      <c r="D518" s="10" t="s">
        <v>9</v>
      </c>
      <c r="E518" s="31">
        <v>0</v>
      </c>
      <c r="F518" s="31">
        <v>0</v>
      </c>
      <c r="G518" s="11" t="e">
        <f>F518/E518*100</f>
        <v>#DIV/0!</v>
      </c>
      <c r="H518" s="11"/>
      <c r="I518" s="11"/>
      <c r="J518" s="11"/>
      <c r="K518" s="11"/>
      <c r="L518" s="172"/>
    </row>
    <row r="519" spans="1:12" ht="16.5" customHeight="1" x14ac:dyDescent="0.25">
      <c r="A519" s="179" t="s">
        <v>8</v>
      </c>
      <c r="B519" s="268" t="s">
        <v>215</v>
      </c>
      <c r="C519" s="156"/>
      <c r="D519" s="49" t="s">
        <v>4</v>
      </c>
      <c r="E519" s="43">
        <f>E520+E521+E522+E523</f>
        <v>30</v>
      </c>
      <c r="F519" s="43">
        <f>F520+F521+F522+F523</f>
        <v>19.780999999999999</v>
      </c>
      <c r="G519" s="50">
        <f>F519/E519*100</f>
        <v>65.936666666666667</v>
      </c>
      <c r="H519" s="50"/>
      <c r="I519" s="50"/>
      <c r="J519" s="50"/>
      <c r="K519" s="50"/>
      <c r="L519" s="172" t="s">
        <v>214</v>
      </c>
    </row>
    <row r="520" spans="1:12" ht="16.5" customHeight="1" x14ac:dyDescent="0.25">
      <c r="A520" s="179"/>
      <c r="B520" s="268"/>
      <c r="C520" s="157"/>
      <c r="D520" s="10" t="s">
        <v>5</v>
      </c>
      <c r="E520" s="31">
        <v>30</v>
      </c>
      <c r="F520" s="31">
        <v>19.780999999999999</v>
      </c>
      <c r="G520" s="11">
        <f>F520/E520*100</f>
        <v>65.936666666666667</v>
      </c>
      <c r="H520" s="11"/>
      <c r="I520" s="11"/>
      <c r="J520" s="11"/>
      <c r="K520" s="11"/>
      <c r="L520" s="172"/>
    </row>
    <row r="521" spans="1:12" ht="16.5" customHeight="1" x14ac:dyDescent="0.25">
      <c r="A521" s="179"/>
      <c r="B521" s="268"/>
      <c r="C521" s="157"/>
      <c r="D521" s="10" t="s">
        <v>6</v>
      </c>
      <c r="E521" s="11">
        <v>0</v>
      </c>
      <c r="F521" s="11">
        <v>0</v>
      </c>
      <c r="G521" s="11">
        <v>0</v>
      </c>
      <c r="H521" s="11"/>
      <c r="I521" s="11"/>
      <c r="J521" s="11"/>
      <c r="K521" s="11"/>
      <c r="L521" s="172"/>
    </row>
    <row r="522" spans="1:12" ht="16.5" customHeight="1" x14ac:dyDescent="0.25">
      <c r="A522" s="179"/>
      <c r="B522" s="268"/>
      <c r="C522" s="157"/>
      <c r="D522" s="10" t="s">
        <v>23</v>
      </c>
      <c r="E522" s="11">
        <v>0</v>
      </c>
      <c r="F522" s="11">
        <v>0</v>
      </c>
      <c r="G522" s="11">
        <v>0</v>
      </c>
      <c r="H522" s="11"/>
      <c r="I522" s="11"/>
      <c r="J522" s="11"/>
      <c r="K522" s="11"/>
      <c r="L522" s="172"/>
    </row>
    <row r="523" spans="1:12" ht="16.5" customHeight="1" x14ac:dyDescent="0.25">
      <c r="A523" s="179"/>
      <c r="B523" s="268"/>
      <c r="C523" s="158"/>
      <c r="D523" s="10" t="s">
        <v>9</v>
      </c>
      <c r="E523" s="11">
        <v>0</v>
      </c>
      <c r="F523" s="11">
        <v>0</v>
      </c>
      <c r="G523" s="11">
        <v>0</v>
      </c>
      <c r="H523" s="11"/>
      <c r="I523" s="11"/>
      <c r="J523" s="11"/>
      <c r="K523" s="11"/>
      <c r="L523" s="172"/>
    </row>
    <row r="524" spans="1:12" ht="16.5" customHeight="1" x14ac:dyDescent="0.25">
      <c r="A524" s="179" t="s">
        <v>16</v>
      </c>
      <c r="B524" s="268" t="s">
        <v>216</v>
      </c>
      <c r="C524" s="156"/>
      <c r="D524" s="49" t="s">
        <v>4</v>
      </c>
      <c r="E524" s="43">
        <f>E525+E526+E527+E528</f>
        <v>180</v>
      </c>
      <c r="F524" s="43">
        <f>F525+F526+F527+F528</f>
        <v>110.44255</v>
      </c>
      <c r="G524" s="50">
        <f>F524/E524*100</f>
        <v>61.356972222222218</v>
      </c>
      <c r="H524" s="50"/>
      <c r="I524" s="50"/>
      <c r="J524" s="50"/>
      <c r="K524" s="50"/>
      <c r="L524" s="172" t="s">
        <v>63</v>
      </c>
    </row>
    <row r="525" spans="1:12" ht="16.5" customHeight="1" x14ac:dyDescent="0.25">
      <c r="A525" s="179"/>
      <c r="B525" s="268"/>
      <c r="C525" s="157"/>
      <c r="D525" s="10" t="s">
        <v>5</v>
      </c>
      <c r="E525" s="31">
        <v>180</v>
      </c>
      <c r="F525" s="31">
        <v>110.44255</v>
      </c>
      <c r="G525" s="11">
        <f>F525/E525*100</f>
        <v>61.356972222222218</v>
      </c>
      <c r="H525" s="11"/>
      <c r="I525" s="11"/>
      <c r="J525" s="11"/>
      <c r="K525" s="11"/>
      <c r="L525" s="172"/>
    </row>
    <row r="526" spans="1:12" ht="16.5" customHeight="1" x14ac:dyDescent="0.25">
      <c r="A526" s="179"/>
      <c r="B526" s="268"/>
      <c r="C526" s="157"/>
      <c r="D526" s="10" t="s">
        <v>6</v>
      </c>
      <c r="E526" s="31">
        <v>0</v>
      </c>
      <c r="F526" s="31">
        <v>0</v>
      </c>
      <c r="G526" s="11">
        <v>0</v>
      </c>
      <c r="H526" s="11"/>
      <c r="I526" s="11"/>
      <c r="J526" s="11"/>
      <c r="K526" s="11"/>
      <c r="L526" s="172"/>
    </row>
    <row r="527" spans="1:12" ht="16.5" customHeight="1" x14ac:dyDescent="0.25">
      <c r="A527" s="179"/>
      <c r="B527" s="268"/>
      <c r="C527" s="157"/>
      <c r="D527" s="10" t="s">
        <v>23</v>
      </c>
      <c r="E527" s="31">
        <v>0</v>
      </c>
      <c r="F527" s="31">
        <v>0</v>
      </c>
      <c r="G527" s="11">
        <v>0</v>
      </c>
      <c r="H527" s="11"/>
      <c r="I527" s="11"/>
      <c r="J527" s="11"/>
      <c r="K527" s="11"/>
      <c r="L527" s="172"/>
    </row>
    <row r="528" spans="1:12" ht="16.5" customHeight="1" x14ac:dyDescent="0.25">
      <c r="A528" s="179"/>
      <c r="B528" s="268"/>
      <c r="C528" s="158"/>
      <c r="D528" s="10" t="s">
        <v>9</v>
      </c>
      <c r="E528" s="31">
        <v>0</v>
      </c>
      <c r="F528" s="31">
        <v>0</v>
      </c>
      <c r="G528" s="11">
        <v>0</v>
      </c>
      <c r="H528" s="11"/>
      <c r="I528" s="11"/>
      <c r="J528" s="11"/>
      <c r="K528" s="11"/>
      <c r="L528" s="172"/>
    </row>
    <row r="529" spans="1:12" ht="16.5" customHeight="1" x14ac:dyDescent="0.25">
      <c r="A529" s="186" t="s">
        <v>294</v>
      </c>
      <c r="B529" s="256" t="s">
        <v>217</v>
      </c>
      <c r="C529" s="270"/>
      <c r="D529" s="14" t="s">
        <v>4</v>
      </c>
      <c r="E529" s="34">
        <v>0</v>
      </c>
      <c r="F529" s="34">
        <v>0</v>
      </c>
      <c r="G529" s="35">
        <v>0</v>
      </c>
      <c r="H529" s="35"/>
      <c r="I529" s="35"/>
      <c r="J529" s="35"/>
      <c r="K529" s="35"/>
      <c r="L529" s="269" t="s">
        <v>179</v>
      </c>
    </row>
    <row r="530" spans="1:12" ht="16.5" customHeight="1" x14ac:dyDescent="0.25">
      <c r="A530" s="211"/>
      <c r="B530" s="256"/>
      <c r="C530" s="271"/>
      <c r="D530" s="14" t="s">
        <v>5</v>
      </c>
      <c r="E530" s="34">
        <v>0</v>
      </c>
      <c r="F530" s="34">
        <v>0</v>
      </c>
      <c r="G530" s="35">
        <v>0</v>
      </c>
      <c r="H530" s="35"/>
      <c r="I530" s="35"/>
      <c r="J530" s="35"/>
      <c r="K530" s="35"/>
      <c r="L530" s="269"/>
    </row>
    <row r="531" spans="1:12" ht="16.5" customHeight="1" x14ac:dyDescent="0.25">
      <c r="A531" s="211"/>
      <c r="B531" s="256"/>
      <c r="C531" s="271"/>
      <c r="D531" s="14" t="s">
        <v>6</v>
      </c>
      <c r="E531" s="34">
        <v>0</v>
      </c>
      <c r="F531" s="34">
        <v>0</v>
      </c>
      <c r="G531" s="35">
        <v>0</v>
      </c>
      <c r="H531" s="35"/>
      <c r="I531" s="35"/>
      <c r="J531" s="35"/>
      <c r="K531" s="35"/>
      <c r="L531" s="269"/>
    </row>
    <row r="532" spans="1:12" ht="16.5" customHeight="1" x14ac:dyDescent="0.25">
      <c r="A532" s="211"/>
      <c r="B532" s="256"/>
      <c r="C532" s="271"/>
      <c r="D532" s="14" t="s">
        <v>23</v>
      </c>
      <c r="E532" s="34">
        <v>0</v>
      </c>
      <c r="F532" s="34">
        <v>0</v>
      </c>
      <c r="G532" s="35">
        <v>0</v>
      </c>
      <c r="H532" s="35"/>
      <c r="I532" s="35"/>
      <c r="J532" s="35"/>
      <c r="K532" s="35"/>
      <c r="L532" s="269"/>
    </row>
    <row r="533" spans="1:12" ht="16.5" customHeight="1" x14ac:dyDescent="0.25">
      <c r="A533" s="211"/>
      <c r="B533" s="256"/>
      <c r="C533" s="272"/>
      <c r="D533" s="14" t="s">
        <v>9</v>
      </c>
      <c r="E533" s="34">
        <v>0</v>
      </c>
      <c r="F533" s="34">
        <v>0</v>
      </c>
      <c r="G533" s="35">
        <v>0</v>
      </c>
      <c r="H533" s="35"/>
      <c r="I533" s="35"/>
      <c r="J533" s="35"/>
      <c r="K533" s="35"/>
      <c r="L533" s="269"/>
    </row>
    <row r="534" spans="1:12" ht="16.5" customHeight="1" x14ac:dyDescent="0.25">
      <c r="A534" s="188" t="s">
        <v>218</v>
      </c>
      <c r="B534" s="188"/>
      <c r="C534" s="188"/>
      <c r="D534" s="188"/>
      <c r="E534" s="188"/>
      <c r="F534" s="188"/>
      <c r="G534" s="188"/>
      <c r="H534" s="188"/>
      <c r="I534" s="188"/>
      <c r="J534" s="188"/>
      <c r="K534" s="188"/>
      <c r="L534" s="188"/>
    </row>
    <row r="535" spans="1:12" ht="16.5" customHeight="1" x14ac:dyDescent="0.25">
      <c r="A535" s="186" t="s">
        <v>295</v>
      </c>
      <c r="B535" s="273" t="s">
        <v>219</v>
      </c>
      <c r="C535" s="270"/>
      <c r="D535" s="14" t="s">
        <v>4</v>
      </c>
      <c r="E535" s="35">
        <f>E536+E537+E538+E539</f>
        <v>1</v>
      </c>
      <c r="F535" s="35">
        <v>0</v>
      </c>
      <c r="G535" s="35">
        <v>0</v>
      </c>
      <c r="H535" s="35"/>
      <c r="I535" s="35"/>
      <c r="J535" s="35"/>
      <c r="K535" s="35"/>
      <c r="L535" s="269" t="s">
        <v>179</v>
      </c>
    </row>
    <row r="536" spans="1:12" ht="16.5" customHeight="1" x14ac:dyDescent="0.25">
      <c r="A536" s="211"/>
      <c r="B536" s="274"/>
      <c r="C536" s="271"/>
      <c r="D536" s="14" t="s">
        <v>5</v>
      </c>
      <c r="E536" s="35">
        <f>E542</f>
        <v>1</v>
      </c>
      <c r="F536" s="35">
        <v>0</v>
      </c>
      <c r="G536" s="35">
        <v>0</v>
      </c>
      <c r="H536" s="35"/>
      <c r="I536" s="35"/>
      <c r="J536" s="35"/>
      <c r="K536" s="35"/>
      <c r="L536" s="269"/>
    </row>
    <row r="537" spans="1:12" ht="16.5" customHeight="1" x14ac:dyDescent="0.25">
      <c r="A537" s="211"/>
      <c r="B537" s="274"/>
      <c r="C537" s="271"/>
      <c r="D537" s="14" t="s">
        <v>6</v>
      </c>
      <c r="E537" s="35">
        <f>E543</f>
        <v>0</v>
      </c>
      <c r="F537" s="35">
        <v>0</v>
      </c>
      <c r="G537" s="35">
        <v>0</v>
      </c>
      <c r="H537" s="35"/>
      <c r="I537" s="35"/>
      <c r="J537" s="35"/>
      <c r="K537" s="35"/>
      <c r="L537" s="269"/>
    </row>
    <row r="538" spans="1:12" ht="16.5" customHeight="1" x14ac:dyDescent="0.25">
      <c r="A538" s="211"/>
      <c r="B538" s="274"/>
      <c r="C538" s="271"/>
      <c r="D538" s="14" t="s">
        <v>23</v>
      </c>
      <c r="E538" s="35">
        <f>E544</f>
        <v>0</v>
      </c>
      <c r="F538" s="35">
        <v>0</v>
      </c>
      <c r="G538" s="35">
        <v>0</v>
      </c>
      <c r="H538" s="35"/>
      <c r="I538" s="35"/>
      <c r="J538" s="35"/>
      <c r="K538" s="35"/>
      <c r="L538" s="269"/>
    </row>
    <row r="539" spans="1:12" ht="16.5" customHeight="1" x14ac:dyDescent="0.25">
      <c r="A539" s="211"/>
      <c r="B539" s="275"/>
      <c r="C539" s="272"/>
      <c r="D539" s="14" t="s">
        <v>9</v>
      </c>
      <c r="E539" s="35">
        <f>E545</f>
        <v>0</v>
      </c>
      <c r="F539" s="35">
        <v>0</v>
      </c>
      <c r="G539" s="35">
        <v>0</v>
      </c>
      <c r="H539" s="35"/>
      <c r="I539" s="35"/>
      <c r="J539" s="35"/>
      <c r="K539" s="35"/>
      <c r="L539" s="269"/>
    </row>
    <row r="540" spans="1:12" ht="16.5" customHeight="1" x14ac:dyDescent="0.25">
      <c r="A540" s="188" t="s">
        <v>221</v>
      </c>
      <c r="B540" s="188"/>
      <c r="C540" s="188"/>
      <c r="D540" s="188"/>
      <c r="E540" s="188"/>
      <c r="F540" s="188"/>
      <c r="G540" s="188"/>
      <c r="H540" s="188"/>
      <c r="I540" s="188"/>
      <c r="J540" s="188"/>
      <c r="K540" s="188"/>
      <c r="L540" s="188"/>
    </row>
    <row r="541" spans="1:12" ht="16.5" customHeight="1" x14ac:dyDescent="0.25">
      <c r="A541" s="179" t="s">
        <v>3</v>
      </c>
      <c r="B541" s="171" t="s">
        <v>220</v>
      </c>
      <c r="C541" s="171"/>
      <c r="D541" s="49" t="s">
        <v>4</v>
      </c>
      <c r="E541" s="50">
        <f>E542+E543+E544+E545</f>
        <v>1</v>
      </c>
      <c r="F541" s="50">
        <v>0</v>
      </c>
      <c r="G541" s="50">
        <v>0</v>
      </c>
      <c r="H541" s="50"/>
      <c r="I541" s="50"/>
      <c r="J541" s="50"/>
      <c r="K541" s="50"/>
      <c r="L541" s="172" t="s">
        <v>179</v>
      </c>
    </row>
    <row r="542" spans="1:12" ht="16.5" customHeight="1" x14ac:dyDescent="0.25">
      <c r="A542" s="179"/>
      <c r="B542" s="171"/>
      <c r="C542" s="171"/>
      <c r="D542" s="10" t="s">
        <v>5</v>
      </c>
      <c r="E542" s="11">
        <v>1</v>
      </c>
      <c r="F542" s="11">
        <v>0</v>
      </c>
      <c r="G542" s="11">
        <v>0</v>
      </c>
      <c r="H542" s="11"/>
      <c r="I542" s="11"/>
      <c r="J542" s="11"/>
      <c r="K542" s="11"/>
      <c r="L542" s="172"/>
    </row>
    <row r="543" spans="1:12" ht="16.5" customHeight="1" x14ac:dyDescent="0.25">
      <c r="A543" s="179"/>
      <c r="B543" s="171"/>
      <c r="C543" s="171"/>
      <c r="D543" s="10" t="s">
        <v>6</v>
      </c>
      <c r="E543" s="11">
        <v>0</v>
      </c>
      <c r="F543" s="11">
        <v>0</v>
      </c>
      <c r="G543" s="11">
        <v>0</v>
      </c>
      <c r="H543" s="11"/>
      <c r="I543" s="11"/>
      <c r="J543" s="11"/>
      <c r="K543" s="11"/>
      <c r="L543" s="172"/>
    </row>
    <row r="544" spans="1:12" ht="16.5" customHeight="1" x14ac:dyDescent="0.25">
      <c r="A544" s="179"/>
      <c r="B544" s="171"/>
      <c r="C544" s="171"/>
      <c r="D544" s="10" t="s">
        <v>23</v>
      </c>
      <c r="E544" s="11">
        <v>0</v>
      </c>
      <c r="F544" s="11">
        <v>0</v>
      </c>
      <c r="G544" s="11">
        <v>0</v>
      </c>
      <c r="H544" s="11"/>
      <c r="I544" s="11"/>
      <c r="J544" s="11"/>
      <c r="K544" s="11"/>
      <c r="L544" s="172"/>
    </row>
    <row r="545" spans="1:12" ht="16.5" customHeight="1" x14ac:dyDescent="0.25">
      <c r="A545" s="179"/>
      <c r="B545" s="171"/>
      <c r="C545" s="171"/>
      <c r="D545" s="10" t="s">
        <v>9</v>
      </c>
      <c r="E545" s="11">
        <v>0</v>
      </c>
      <c r="F545" s="11">
        <v>0</v>
      </c>
      <c r="G545" s="11">
        <v>0</v>
      </c>
      <c r="H545" s="11"/>
      <c r="I545" s="11"/>
      <c r="J545" s="11"/>
      <c r="K545" s="11"/>
      <c r="L545" s="172"/>
    </row>
    <row r="546" spans="1:12" ht="16.5" customHeight="1" x14ac:dyDescent="0.25">
      <c r="A546" s="186" t="s">
        <v>296</v>
      </c>
      <c r="B546" s="256" t="s">
        <v>222</v>
      </c>
      <c r="C546" s="270"/>
      <c r="D546" s="14" t="s">
        <v>4</v>
      </c>
      <c r="E546" s="34">
        <f>E547+E548+E549+E550</f>
        <v>47128.133840000002</v>
      </c>
      <c r="F546" s="35">
        <f>F547+F548+F549+F550</f>
        <v>14495.83988</v>
      </c>
      <c r="G546" s="35">
        <f>F546/E546*100</f>
        <v>30.758357479660386</v>
      </c>
      <c r="H546" s="35"/>
      <c r="I546" s="35"/>
      <c r="J546" s="35"/>
      <c r="K546" s="35"/>
      <c r="L546" s="269" t="s">
        <v>223</v>
      </c>
    </row>
    <row r="547" spans="1:12" ht="16.5" customHeight="1" x14ac:dyDescent="0.25">
      <c r="A547" s="211"/>
      <c r="B547" s="256"/>
      <c r="C547" s="271"/>
      <c r="D547" s="14" t="s">
        <v>5</v>
      </c>
      <c r="E547" s="34">
        <f>E552+E568+E586+E602</f>
        <v>5378.35</v>
      </c>
      <c r="F547" s="35">
        <f>F552+F568+F586+F602</f>
        <v>1464.4559599999998</v>
      </c>
      <c r="G547" s="35">
        <f>F547/E547*100</f>
        <v>27.228721819888996</v>
      </c>
      <c r="H547" s="35"/>
      <c r="I547" s="35"/>
      <c r="J547" s="35"/>
      <c r="K547" s="35"/>
      <c r="L547" s="269"/>
    </row>
    <row r="548" spans="1:12" ht="16.5" customHeight="1" x14ac:dyDescent="0.25">
      <c r="A548" s="211"/>
      <c r="B548" s="256"/>
      <c r="C548" s="271"/>
      <c r="D548" s="14" t="s">
        <v>6</v>
      </c>
      <c r="E548" s="34">
        <f>E553+E569+E587+E603</f>
        <v>41749.783840000004</v>
      </c>
      <c r="F548" s="35">
        <f>F553+F569+F587+F603</f>
        <v>13031.38392</v>
      </c>
      <c r="G548" s="35">
        <f>F548/E548*100</f>
        <v>31.213057221902968</v>
      </c>
      <c r="H548" s="35"/>
      <c r="I548" s="35"/>
      <c r="J548" s="35"/>
      <c r="K548" s="35"/>
      <c r="L548" s="269"/>
    </row>
    <row r="549" spans="1:12" ht="16.5" customHeight="1" x14ac:dyDescent="0.25">
      <c r="A549" s="211"/>
      <c r="B549" s="256"/>
      <c r="C549" s="271"/>
      <c r="D549" s="14" t="s">
        <v>23</v>
      </c>
      <c r="E549" s="34">
        <f>E554+E570+E588+E604</f>
        <v>0</v>
      </c>
      <c r="F549" s="35">
        <v>0</v>
      </c>
      <c r="G549" s="35">
        <v>0</v>
      </c>
      <c r="H549" s="35"/>
      <c r="I549" s="35"/>
      <c r="J549" s="35"/>
      <c r="K549" s="35"/>
      <c r="L549" s="269"/>
    </row>
    <row r="550" spans="1:12" ht="16.5" customHeight="1" x14ac:dyDescent="0.25">
      <c r="A550" s="211"/>
      <c r="B550" s="256"/>
      <c r="C550" s="272"/>
      <c r="D550" s="14" t="s">
        <v>9</v>
      </c>
      <c r="E550" s="34">
        <f>E555+E571+E589+E605</f>
        <v>0</v>
      </c>
      <c r="F550" s="35">
        <v>0</v>
      </c>
      <c r="G550" s="35">
        <v>0</v>
      </c>
      <c r="H550" s="35"/>
      <c r="I550" s="35"/>
      <c r="J550" s="35"/>
      <c r="K550" s="35"/>
      <c r="L550" s="269"/>
    </row>
    <row r="551" spans="1:12" ht="16.5" customHeight="1" x14ac:dyDescent="0.25">
      <c r="A551" s="187" t="s">
        <v>3</v>
      </c>
      <c r="B551" s="255" t="s">
        <v>224</v>
      </c>
      <c r="C551" s="162"/>
      <c r="D551" s="51" t="s">
        <v>4</v>
      </c>
      <c r="E551" s="52">
        <f>E552+E553+E554+E555</f>
        <v>8415.7479999999996</v>
      </c>
      <c r="F551" s="52">
        <f>F552+F553+F554+F555</f>
        <v>589.06907999999999</v>
      </c>
      <c r="G551" s="53">
        <f>F551/E551*100</f>
        <v>6.9996045508967235</v>
      </c>
      <c r="H551" s="53"/>
      <c r="I551" s="53"/>
      <c r="J551" s="53"/>
      <c r="K551" s="53"/>
      <c r="L551" s="244" t="s">
        <v>49</v>
      </c>
    </row>
    <row r="552" spans="1:12" ht="16.5" customHeight="1" x14ac:dyDescent="0.25">
      <c r="A552" s="187"/>
      <c r="B552" s="255"/>
      <c r="C552" s="163"/>
      <c r="D552" s="51" t="s">
        <v>5</v>
      </c>
      <c r="E552" s="52">
        <f t="shared" ref="E552:F555" si="12">E558</f>
        <v>2750</v>
      </c>
      <c r="F552" s="52">
        <f t="shared" si="12"/>
        <v>589.06907999999999</v>
      </c>
      <c r="G552" s="53">
        <f>F552/E552*100</f>
        <v>21.420693818181817</v>
      </c>
      <c r="H552" s="53"/>
      <c r="I552" s="53"/>
      <c r="J552" s="53"/>
      <c r="K552" s="53"/>
      <c r="L552" s="244"/>
    </row>
    <row r="553" spans="1:12" ht="16.5" customHeight="1" x14ac:dyDescent="0.25">
      <c r="A553" s="187"/>
      <c r="B553" s="255"/>
      <c r="C553" s="163"/>
      <c r="D553" s="51" t="s">
        <v>6</v>
      </c>
      <c r="E553" s="52">
        <f t="shared" si="12"/>
        <v>5665.7479999999996</v>
      </c>
      <c r="F553" s="52">
        <f t="shared" si="12"/>
        <v>0</v>
      </c>
      <c r="G553" s="53">
        <f>F553/E553*100</f>
        <v>0</v>
      </c>
      <c r="H553" s="53"/>
      <c r="I553" s="53"/>
      <c r="J553" s="53"/>
      <c r="K553" s="53"/>
      <c r="L553" s="244"/>
    </row>
    <row r="554" spans="1:12" ht="16.5" customHeight="1" x14ac:dyDescent="0.25">
      <c r="A554" s="187"/>
      <c r="B554" s="255"/>
      <c r="C554" s="163"/>
      <c r="D554" s="51" t="s">
        <v>23</v>
      </c>
      <c r="E554" s="52">
        <f t="shared" si="12"/>
        <v>0</v>
      </c>
      <c r="F554" s="52">
        <f t="shared" si="12"/>
        <v>0</v>
      </c>
      <c r="G554" s="53">
        <v>0</v>
      </c>
      <c r="H554" s="53"/>
      <c r="I554" s="53"/>
      <c r="J554" s="53"/>
      <c r="K554" s="53"/>
      <c r="L554" s="244"/>
    </row>
    <row r="555" spans="1:12" ht="16.5" customHeight="1" x14ac:dyDescent="0.25">
      <c r="A555" s="187"/>
      <c r="B555" s="255"/>
      <c r="C555" s="164"/>
      <c r="D555" s="51" t="s">
        <v>9</v>
      </c>
      <c r="E555" s="52">
        <f t="shared" si="12"/>
        <v>0</v>
      </c>
      <c r="F555" s="52">
        <f t="shared" si="12"/>
        <v>0</v>
      </c>
      <c r="G555" s="53">
        <v>0</v>
      </c>
      <c r="H555" s="53"/>
      <c r="I555" s="53"/>
      <c r="J555" s="53"/>
      <c r="K555" s="53"/>
      <c r="L555" s="244"/>
    </row>
    <row r="556" spans="1:12" ht="15.75" customHeight="1" x14ac:dyDescent="0.25">
      <c r="A556" s="188" t="s">
        <v>225</v>
      </c>
      <c r="B556" s="188"/>
      <c r="C556" s="188"/>
      <c r="D556" s="188"/>
      <c r="E556" s="188"/>
      <c r="F556" s="188"/>
      <c r="G556" s="188"/>
      <c r="H556" s="188"/>
      <c r="I556" s="188"/>
      <c r="J556" s="188"/>
      <c r="K556" s="188"/>
      <c r="L556" s="188"/>
    </row>
    <row r="557" spans="1:12" ht="16.5" customHeight="1" x14ac:dyDescent="0.25">
      <c r="A557" s="179" t="s">
        <v>26</v>
      </c>
      <c r="B557" s="171" t="s">
        <v>226</v>
      </c>
      <c r="C557" s="156"/>
      <c r="D557" s="49" t="s">
        <v>4</v>
      </c>
      <c r="E557" s="43">
        <f>E558+E559+E560+E561</f>
        <v>8415.7479999999996</v>
      </c>
      <c r="F557" s="43">
        <f>F558+F559+F560+F561</f>
        <v>589.06907999999999</v>
      </c>
      <c r="G557" s="50">
        <f>F557/E557*100</f>
        <v>6.9996045508967235</v>
      </c>
      <c r="H557" s="50"/>
      <c r="I557" s="50"/>
      <c r="J557" s="50"/>
      <c r="K557" s="50"/>
      <c r="L557" s="172" t="s">
        <v>49</v>
      </c>
    </row>
    <row r="558" spans="1:12" ht="16.5" customHeight="1" x14ac:dyDescent="0.25">
      <c r="A558" s="179"/>
      <c r="B558" s="171"/>
      <c r="C558" s="157"/>
      <c r="D558" s="10" t="s">
        <v>5</v>
      </c>
      <c r="E558" s="31">
        <f t="shared" ref="E558:F561" si="13">E563</f>
        <v>2750</v>
      </c>
      <c r="F558" s="31">
        <f t="shared" si="13"/>
        <v>589.06907999999999</v>
      </c>
      <c r="G558" s="11">
        <f>F558/E558*100</f>
        <v>21.420693818181817</v>
      </c>
      <c r="H558" s="11"/>
      <c r="I558" s="11"/>
      <c r="J558" s="11"/>
      <c r="K558" s="11"/>
      <c r="L558" s="172"/>
    </row>
    <row r="559" spans="1:12" ht="16.5" customHeight="1" x14ac:dyDescent="0.25">
      <c r="A559" s="179"/>
      <c r="B559" s="171"/>
      <c r="C559" s="157"/>
      <c r="D559" s="10" t="s">
        <v>6</v>
      </c>
      <c r="E559" s="31">
        <f t="shared" si="13"/>
        <v>5665.7479999999996</v>
      </c>
      <c r="F559" s="31">
        <f t="shared" si="13"/>
        <v>0</v>
      </c>
      <c r="G559" s="11">
        <f>F559/E559*100</f>
        <v>0</v>
      </c>
      <c r="H559" s="11"/>
      <c r="I559" s="11"/>
      <c r="J559" s="11"/>
      <c r="K559" s="11"/>
      <c r="L559" s="172"/>
    </row>
    <row r="560" spans="1:12" ht="16.5" customHeight="1" x14ac:dyDescent="0.25">
      <c r="A560" s="179"/>
      <c r="B560" s="171"/>
      <c r="C560" s="157"/>
      <c r="D560" s="10" t="s">
        <v>23</v>
      </c>
      <c r="E560" s="31">
        <f t="shared" si="13"/>
        <v>0</v>
      </c>
      <c r="F560" s="31">
        <f t="shared" si="13"/>
        <v>0</v>
      </c>
      <c r="G560" s="11">
        <v>0</v>
      </c>
      <c r="H560" s="11"/>
      <c r="I560" s="11"/>
      <c r="J560" s="11"/>
      <c r="K560" s="11"/>
      <c r="L560" s="172"/>
    </row>
    <row r="561" spans="1:12" ht="16.5" customHeight="1" x14ac:dyDescent="0.25">
      <c r="A561" s="179"/>
      <c r="B561" s="171"/>
      <c r="C561" s="158"/>
      <c r="D561" s="10" t="s">
        <v>9</v>
      </c>
      <c r="E561" s="31">
        <f t="shared" si="13"/>
        <v>0</v>
      </c>
      <c r="F561" s="31">
        <f t="shared" si="13"/>
        <v>0</v>
      </c>
      <c r="G561" s="11">
        <v>0</v>
      </c>
      <c r="H561" s="11"/>
      <c r="I561" s="11"/>
      <c r="J561" s="11"/>
      <c r="K561" s="11"/>
      <c r="L561" s="172"/>
    </row>
    <row r="562" spans="1:12" ht="27" customHeight="1" x14ac:dyDescent="0.25">
      <c r="A562" s="190" t="s">
        <v>78</v>
      </c>
      <c r="B562" s="264" t="s">
        <v>275</v>
      </c>
      <c r="C562" s="201"/>
      <c r="D562" s="61" t="s">
        <v>4</v>
      </c>
      <c r="E562" s="55">
        <f>E563+E564+E565+E566</f>
        <v>8415.7479999999996</v>
      </c>
      <c r="F562" s="55">
        <f>F563+F564+F565+F566</f>
        <v>589.06907999999999</v>
      </c>
      <c r="G562" s="62">
        <f>F562/E562*100</f>
        <v>6.9996045508967235</v>
      </c>
      <c r="H562" s="139" t="s">
        <v>435</v>
      </c>
      <c r="I562" s="19">
        <v>100</v>
      </c>
      <c r="J562" s="19">
        <v>100</v>
      </c>
      <c r="K562" s="19">
        <f>J562/I562*100</f>
        <v>100</v>
      </c>
      <c r="L562" s="276" t="s">
        <v>49</v>
      </c>
    </row>
    <row r="563" spans="1:12" ht="15.75" customHeight="1" x14ac:dyDescent="0.25">
      <c r="A563" s="190"/>
      <c r="B563" s="264"/>
      <c r="C563" s="202"/>
      <c r="D563" s="17" t="s">
        <v>5</v>
      </c>
      <c r="E563" s="18">
        <v>2750</v>
      </c>
      <c r="F563" s="18">
        <v>589.06907999999999</v>
      </c>
      <c r="G563" s="19">
        <f>F563/E563*100</f>
        <v>21.420693818181817</v>
      </c>
      <c r="H563" s="19"/>
      <c r="I563" s="19"/>
      <c r="J563" s="19"/>
      <c r="K563" s="19"/>
      <c r="L563" s="276"/>
    </row>
    <row r="564" spans="1:12" ht="15.75" customHeight="1" x14ac:dyDescent="0.25">
      <c r="A564" s="190"/>
      <c r="B564" s="264"/>
      <c r="C564" s="202"/>
      <c r="D564" s="17" t="s">
        <v>6</v>
      </c>
      <c r="E564" s="18">
        <v>5665.7479999999996</v>
      </c>
      <c r="F564" s="18">
        <v>0</v>
      </c>
      <c r="G564" s="19">
        <f>F564/E564*100</f>
        <v>0</v>
      </c>
      <c r="H564" s="19"/>
      <c r="I564" s="19"/>
      <c r="J564" s="19"/>
      <c r="K564" s="19"/>
      <c r="L564" s="276"/>
    </row>
    <row r="565" spans="1:12" ht="16.5" customHeight="1" x14ac:dyDescent="0.25">
      <c r="A565" s="190"/>
      <c r="B565" s="264"/>
      <c r="C565" s="202"/>
      <c r="D565" s="17" t="s">
        <v>23</v>
      </c>
      <c r="E565" s="18">
        <v>0</v>
      </c>
      <c r="F565" s="18">
        <v>0</v>
      </c>
      <c r="G565" s="19">
        <v>0</v>
      </c>
      <c r="H565" s="19"/>
      <c r="I565" s="19"/>
      <c r="J565" s="19"/>
      <c r="K565" s="19"/>
      <c r="L565" s="276"/>
    </row>
    <row r="566" spans="1:12" ht="16.5" customHeight="1" x14ac:dyDescent="0.25">
      <c r="A566" s="190"/>
      <c r="B566" s="264"/>
      <c r="C566" s="203"/>
      <c r="D566" s="17" t="s">
        <v>9</v>
      </c>
      <c r="E566" s="18">
        <v>0</v>
      </c>
      <c r="F566" s="18">
        <v>0</v>
      </c>
      <c r="G566" s="19">
        <v>0</v>
      </c>
      <c r="H566" s="19"/>
      <c r="I566" s="19"/>
      <c r="J566" s="19"/>
      <c r="K566" s="19"/>
      <c r="L566" s="276"/>
    </row>
    <row r="567" spans="1:12" ht="16.5" customHeight="1" x14ac:dyDescent="0.25">
      <c r="A567" s="187" t="s">
        <v>7</v>
      </c>
      <c r="B567" s="255" t="s">
        <v>227</v>
      </c>
      <c r="C567" s="162"/>
      <c r="D567" s="51" t="s">
        <v>4</v>
      </c>
      <c r="E567" s="52">
        <f>E568+E569+E570+E571</f>
        <v>105</v>
      </c>
      <c r="F567" s="52">
        <f>F568+F569+F570+F571</f>
        <v>0</v>
      </c>
      <c r="G567" s="53">
        <f>F567/E567*100</f>
        <v>0</v>
      </c>
      <c r="H567" s="53"/>
      <c r="I567" s="53"/>
      <c r="J567" s="53"/>
      <c r="K567" s="53"/>
      <c r="L567" s="244" t="s">
        <v>49</v>
      </c>
    </row>
    <row r="568" spans="1:12" ht="16.5" customHeight="1" x14ac:dyDescent="0.25">
      <c r="A568" s="187"/>
      <c r="B568" s="255"/>
      <c r="C568" s="163"/>
      <c r="D568" s="51" t="s">
        <v>5</v>
      </c>
      <c r="E568" s="52">
        <f t="shared" ref="E568:F571" si="14">E575+E581</f>
        <v>105</v>
      </c>
      <c r="F568" s="52">
        <f t="shared" si="14"/>
        <v>0</v>
      </c>
      <c r="G568" s="53">
        <f>F568/E568*100</f>
        <v>0</v>
      </c>
      <c r="H568" s="53"/>
      <c r="I568" s="53"/>
      <c r="J568" s="53"/>
      <c r="K568" s="53"/>
      <c r="L568" s="244"/>
    </row>
    <row r="569" spans="1:12" ht="16.5" customHeight="1" x14ac:dyDescent="0.25">
      <c r="A569" s="187"/>
      <c r="B569" s="255"/>
      <c r="C569" s="163"/>
      <c r="D569" s="51" t="s">
        <v>6</v>
      </c>
      <c r="E569" s="52">
        <f t="shared" si="14"/>
        <v>0</v>
      </c>
      <c r="F569" s="52">
        <f t="shared" si="14"/>
        <v>0</v>
      </c>
      <c r="G569" s="53">
        <v>0</v>
      </c>
      <c r="H569" s="53"/>
      <c r="I569" s="53"/>
      <c r="J569" s="53"/>
      <c r="K569" s="53"/>
      <c r="L569" s="244"/>
    </row>
    <row r="570" spans="1:12" ht="16.5" customHeight="1" x14ac:dyDescent="0.25">
      <c r="A570" s="187"/>
      <c r="B570" s="255"/>
      <c r="C570" s="163"/>
      <c r="D570" s="51" t="s">
        <v>23</v>
      </c>
      <c r="E570" s="52">
        <f t="shared" si="14"/>
        <v>0</v>
      </c>
      <c r="F570" s="52">
        <f t="shared" si="14"/>
        <v>0</v>
      </c>
      <c r="G570" s="53">
        <v>0</v>
      </c>
      <c r="H570" s="53"/>
      <c r="I570" s="53"/>
      <c r="J570" s="53"/>
      <c r="K570" s="53"/>
      <c r="L570" s="244"/>
    </row>
    <row r="571" spans="1:12" ht="16.5" customHeight="1" x14ac:dyDescent="0.25">
      <c r="A571" s="187"/>
      <c r="B571" s="255"/>
      <c r="C571" s="164"/>
      <c r="D571" s="51" t="s">
        <v>9</v>
      </c>
      <c r="E571" s="52">
        <f t="shared" si="14"/>
        <v>0</v>
      </c>
      <c r="F571" s="52">
        <f t="shared" si="14"/>
        <v>0</v>
      </c>
      <c r="G571" s="53">
        <v>0</v>
      </c>
      <c r="H571" s="53"/>
      <c r="I571" s="53"/>
      <c r="J571" s="53"/>
      <c r="K571" s="53"/>
      <c r="L571" s="244"/>
    </row>
    <row r="572" spans="1:12" ht="15.75" customHeight="1" x14ac:dyDescent="0.25">
      <c r="A572" s="188" t="s">
        <v>228</v>
      </c>
      <c r="B572" s="188"/>
      <c r="C572" s="188"/>
      <c r="D572" s="188"/>
      <c r="E572" s="188"/>
      <c r="F572" s="188"/>
      <c r="G572" s="188"/>
      <c r="H572" s="188"/>
      <c r="I572" s="188"/>
      <c r="J572" s="188"/>
      <c r="K572" s="188"/>
      <c r="L572" s="188"/>
    </row>
    <row r="573" spans="1:12" ht="14.25" customHeight="1" x14ac:dyDescent="0.25">
      <c r="A573" s="188" t="s">
        <v>231</v>
      </c>
      <c r="B573" s="188"/>
      <c r="C573" s="188"/>
      <c r="D573" s="188"/>
      <c r="E573" s="188"/>
      <c r="F573" s="188"/>
      <c r="G573" s="188"/>
      <c r="H573" s="188"/>
      <c r="I573" s="188"/>
      <c r="J573" s="188"/>
      <c r="K573" s="188"/>
      <c r="L573" s="188"/>
    </row>
    <row r="574" spans="1:12" ht="16.5" customHeight="1" x14ac:dyDescent="0.25">
      <c r="A574" s="179" t="s">
        <v>229</v>
      </c>
      <c r="B574" s="171" t="s">
        <v>230</v>
      </c>
      <c r="C574" s="156"/>
      <c r="D574" s="49" t="s">
        <v>4</v>
      </c>
      <c r="E574" s="43">
        <f>E575+E576+E577+E578</f>
        <v>90</v>
      </c>
      <c r="F574" s="43">
        <f>F575+F576+F577+F578</f>
        <v>0</v>
      </c>
      <c r="G574" s="50">
        <f>F574/E574*100</f>
        <v>0</v>
      </c>
      <c r="H574" s="50"/>
      <c r="I574" s="50"/>
      <c r="J574" s="50"/>
      <c r="K574" s="50"/>
      <c r="L574" s="172" t="s">
        <v>49</v>
      </c>
    </row>
    <row r="575" spans="1:12" ht="16.5" customHeight="1" x14ac:dyDescent="0.25">
      <c r="A575" s="179"/>
      <c r="B575" s="171"/>
      <c r="C575" s="157"/>
      <c r="D575" s="10" t="s">
        <v>5</v>
      </c>
      <c r="E575" s="31">
        <v>90</v>
      </c>
      <c r="F575" s="31">
        <v>0</v>
      </c>
      <c r="G575" s="11">
        <f>F575/E575*100</f>
        <v>0</v>
      </c>
      <c r="H575" s="11"/>
      <c r="I575" s="11"/>
      <c r="J575" s="11"/>
      <c r="K575" s="11"/>
      <c r="L575" s="172"/>
    </row>
    <row r="576" spans="1:12" ht="16.5" customHeight="1" x14ac:dyDescent="0.25">
      <c r="A576" s="179"/>
      <c r="B576" s="171"/>
      <c r="C576" s="157"/>
      <c r="D576" s="10" t="s">
        <v>6</v>
      </c>
      <c r="E576" s="31">
        <v>0</v>
      </c>
      <c r="F576" s="31">
        <v>0</v>
      </c>
      <c r="G576" s="11">
        <v>0</v>
      </c>
      <c r="H576" s="11"/>
      <c r="I576" s="11"/>
      <c r="J576" s="11"/>
      <c r="K576" s="11"/>
      <c r="L576" s="172"/>
    </row>
    <row r="577" spans="1:12" ht="16.5" customHeight="1" x14ac:dyDescent="0.25">
      <c r="A577" s="179"/>
      <c r="B577" s="171"/>
      <c r="C577" s="157"/>
      <c r="D577" s="10" t="s">
        <v>23</v>
      </c>
      <c r="E577" s="31">
        <v>0</v>
      </c>
      <c r="F577" s="31">
        <v>0</v>
      </c>
      <c r="G577" s="11">
        <v>0</v>
      </c>
      <c r="H577" s="11"/>
      <c r="I577" s="11"/>
      <c r="J577" s="11"/>
      <c r="K577" s="11"/>
      <c r="L577" s="172"/>
    </row>
    <row r="578" spans="1:12" ht="16.5" customHeight="1" x14ac:dyDescent="0.25">
      <c r="A578" s="179"/>
      <c r="B578" s="171"/>
      <c r="C578" s="158"/>
      <c r="D578" s="10" t="s">
        <v>9</v>
      </c>
      <c r="E578" s="31">
        <v>0</v>
      </c>
      <c r="F578" s="31">
        <v>0</v>
      </c>
      <c r="G578" s="11">
        <v>0</v>
      </c>
      <c r="H578" s="11"/>
      <c r="I578" s="11"/>
      <c r="J578" s="11"/>
      <c r="K578" s="11"/>
      <c r="L578" s="172"/>
    </row>
    <row r="579" spans="1:12" ht="16.5" customHeight="1" x14ac:dyDescent="0.25">
      <c r="A579" s="188" t="s">
        <v>232</v>
      </c>
      <c r="B579" s="188"/>
      <c r="C579" s="188"/>
      <c r="D579" s="188"/>
      <c r="E579" s="188"/>
      <c r="F579" s="188"/>
      <c r="G579" s="188"/>
      <c r="H579" s="188"/>
      <c r="I579" s="188"/>
      <c r="J579" s="188"/>
      <c r="K579" s="188"/>
      <c r="L579" s="188"/>
    </row>
    <row r="580" spans="1:12" ht="16.5" customHeight="1" x14ac:dyDescent="0.25">
      <c r="A580" s="179" t="s">
        <v>37</v>
      </c>
      <c r="B580" s="171" t="s">
        <v>277</v>
      </c>
      <c r="C580" s="156"/>
      <c r="D580" s="49" t="s">
        <v>4</v>
      </c>
      <c r="E580" s="43">
        <f>E581+E582+E583+E584</f>
        <v>15</v>
      </c>
      <c r="F580" s="43">
        <f>F581+F582+F583+F584</f>
        <v>0</v>
      </c>
      <c r="G580" s="50">
        <f>F580/E580*100</f>
        <v>0</v>
      </c>
      <c r="H580" s="50"/>
      <c r="I580" s="50"/>
      <c r="J580" s="50"/>
      <c r="K580" s="50"/>
      <c r="L580" s="172" t="s">
        <v>276</v>
      </c>
    </row>
    <row r="581" spans="1:12" ht="16.5" customHeight="1" x14ac:dyDescent="0.25">
      <c r="A581" s="179"/>
      <c r="B581" s="171"/>
      <c r="C581" s="157"/>
      <c r="D581" s="10" t="s">
        <v>5</v>
      </c>
      <c r="E581" s="31">
        <v>15</v>
      </c>
      <c r="F581" s="31">
        <v>0</v>
      </c>
      <c r="G581" s="11">
        <f>F581/E581*100</f>
        <v>0</v>
      </c>
      <c r="H581" s="11"/>
      <c r="I581" s="11"/>
      <c r="J581" s="11"/>
      <c r="K581" s="11"/>
      <c r="L581" s="172"/>
    </row>
    <row r="582" spans="1:12" ht="16.5" customHeight="1" x14ac:dyDescent="0.25">
      <c r="A582" s="179"/>
      <c r="B582" s="171"/>
      <c r="C582" s="157"/>
      <c r="D582" s="10" t="s">
        <v>6</v>
      </c>
      <c r="E582" s="31">
        <v>0</v>
      </c>
      <c r="F582" s="31">
        <v>0</v>
      </c>
      <c r="G582" s="11">
        <v>0</v>
      </c>
      <c r="H582" s="11"/>
      <c r="I582" s="11"/>
      <c r="J582" s="11"/>
      <c r="K582" s="11"/>
      <c r="L582" s="172"/>
    </row>
    <row r="583" spans="1:12" ht="16.5" customHeight="1" x14ac:dyDescent="0.25">
      <c r="A583" s="179"/>
      <c r="B583" s="171"/>
      <c r="C583" s="157"/>
      <c r="D583" s="10" t="s">
        <v>23</v>
      </c>
      <c r="E583" s="31">
        <v>0</v>
      </c>
      <c r="F583" s="31">
        <v>0</v>
      </c>
      <c r="G583" s="11">
        <v>0</v>
      </c>
      <c r="H583" s="11"/>
      <c r="I583" s="11"/>
      <c r="J583" s="11"/>
      <c r="K583" s="11"/>
      <c r="L583" s="172"/>
    </row>
    <row r="584" spans="1:12" ht="16.5" customHeight="1" x14ac:dyDescent="0.25">
      <c r="A584" s="179"/>
      <c r="B584" s="171"/>
      <c r="C584" s="158"/>
      <c r="D584" s="10" t="s">
        <v>9</v>
      </c>
      <c r="E584" s="31">
        <v>0</v>
      </c>
      <c r="F584" s="31">
        <v>0</v>
      </c>
      <c r="G584" s="11">
        <v>0</v>
      </c>
      <c r="H584" s="11"/>
      <c r="I584" s="11"/>
      <c r="J584" s="11"/>
      <c r="K584" s="11"/>
      <c r="L584" s="172"/>
    </row>
    <row r="585" spans="1:12" ht="16.5" customHeight="1" x14ac:dyDescent="0.25">
      <c r="A585" s="187" t="s">
        <v>233</v>
      </c>
      <c r="B585" s="255" t="s">
        <v>234</v>
      </c>
      <c r="C585" s="162"/>
      <c r="D585" s="51" t="s">
        <v>4</v>
      </c>
      <c r="E585" s="52">
        <f>E586+E587+E588+E589</f>
        <v>37138.819340000002</v>
      </c>
      <c r="F585" s="52">
        <f>F586+F587+F588+F589</f>
        <v>13506.66344</v>
      </c>
      <c r="G585" s="53">
        <f>F585/E585*100</f>
        <v>36.368047450158926</v>
      </c>
      <c r="H585" s="53"/>
      <c r="I585" s="53"/>
      <c r="J585" s="53"/>
      <c r="K585" s="53"/>
      <c r="L585" s="244" t="s">
        <v>223</v>
      </c>
    </row>
    <row r="586" spans="1:12" ht="16.5" customHeight="1" x14ac:dyDescent="0.25">
      <c r="A586" s="187"/>
      <c r="B586" s="255"/>
      <c r="C586" s="163"/>
      <c r="D586" s="51" t="s">
        <v>5</v>
      </c>
      <c r="E586" s="52">
        <f>E592+E597</f>
        <v>1857</v>
      </c>
      <c r="F586" s="52">
        <f>F592+F597</f>
        <v>675.33317999999997</v>
      </c>
      <c r="G586" s="53">
        <f>F586/E586*100</f>
        <v>36.366891760904686</v>
      </c>
      <c r="H586" s="53"/>
      <c r="I586" s="53"/>
      <c r="J586" s="53"/>
      <c r="K586" s="53"/>
      <c r="L586" s="244"/>
    </row>
    <row r="587" spans="1:12" ht="16.5" customHeight="1" x14ac:dyDescent="0.25">
      <c r="A587" s="187"/>
      <c r="B587" s="255"/>
      <c r="C587" s="163"/>
      <c r="D587" s="51" t="s">
        <v>6</v>
      </c>
      <c r="E587" s="52">
        <f>E593+E598</f>
        <v>35281.819340000002</v>
      </c>
      <c r="F587" s="52">
        <f>F593+F598</f>
        <v>12831.330260000001</v>
      </c>
      <c r="G587" s="53">
        <f>F587/E587*100</f>
        <v>36.368108277944607</v>
      </c>
      <c r="H587" s="53"/>
      <c r="I587" s="53"/>
      <c r="J587" s="53"/>
      <c r="K587" s="53"/>
      <c r="L587" s="244"/>
    </row>
    <row r="588" spans="1:12" ht="16.5" customHeight="1" x14ac:dyDescent="0.25">
      <c r="A588" s="187"/>
      <c r="B588" s="255"/>
      <c r="C588" s="163"/>
      <c r="D588" s="51" t="s">
        <v>23</v>
      </c>
      <c r="E588" s="52">
        <f>E594+E599</f>
        <v>0</v>
      </c>
      <c r="F588" s="52">
        <v>0</v>
      </c>
      <c r="G588" s="53">
        <v>0</v>
      </c>
      <c r="H588" s="53"/>
      <c r="I588" s="53"/>
      <c r="J588" s="53"/>
      <c r="K588" s="53"/>
      <c r="L588" s="244"/>
    </row>
    <row r="589" spans="1:12" ht="16.5" customHeight="1" x14ac:dyDescent="0.25">
      <c r="A589" s="187"/>
      <c r="B589" s="255"/>
      <c r="C589" s="164"/>
      <c r="D589" s="51" t="s">
        <v>9</v>
      </c>
      <c r="E589" s="52">
        <f>E595+E600</f>
        <v>0</v>
      </c>
      <c r="F589" s="52">
        <v>0</v>
      </c>
      <c r="G589" s="53">
        <v>0</v>
      </c>
      <c r="H589" s="53"/>
      <c r="I589" s="53"/>
      <c r="J589" s="53"/>
      <c r="K589" s="53"/>
      <c r="L589" s="244"/>
    </row>
    <row r="590" spans="1:12" ht="16.5" customHeight="1" x14ac:dyDescent="0.25">
      <c r="A590" s="188" t="s">
        <v>235</v>
      </c>
      <c r="B590" s="188"/>
      <c r="C590" s="188"/>
      <c r="D590" s="188"/>
      <c r="E590" s="188"/>
      <c r="F590" s="188"/>
      <c r="G590" s="188"/>
      <c r="H590" s="188"/>
      <c r="I590" s="188"/>
      <c r="J590" s="188"/>
      <c r="K590" s="188"/>
      <c r="L590" s="188"/>
    </row>
    <row r="591" spans="1:12" ht="16.5" customHeight="1" x14ac:dyDescent="0.25">
      <c r="A591" s="179" t="s">
        <v>38</v>
      </c>
      <c r="B591" s="171" t="s">
        <v>236</v>
      </c>
      <c r="C591" s="156"/>
      <c r="D591" s="49" t="s">
        <v>4</v>
      </c>
      <c r="E591" s="43">
        <f>E592+E593+E594+E595</f>
        <v>25524.819339999998</v>
      </c>
      <c r="F591" s="50">
        <f>F592+F593+F594+F595</f>
        <v>9483.2664399999994</v>
      </c>
      <c r="G591" s="50">
        <f>F591/E591*100</f>
        <v>37.15311874955664</v>
      </c>
      <c r="H591" s="50"/>
      <c r="I591" s="50"/>
      <c r="J591" s="50"/>
      <c r="K591" s="50"/>
      <c r="L591" s="172" t="s">
        <v>237</v>
      </c>
    </row>
    <row r="592" spans="1:12" ht="16.5" customHeight="1" x14ac:dyDescent="0.25">
      <c r="A592" s="179"/>
      <c r="B592" s="171"/>
      <c r="C592" s="157"/>
      <c r="D592" s="10" t="s">
        <v>5</v>
      </c>
      <c r="E592" s="31">
        <v>1276.3</v>
      </c>
      <c r="F592" s="31">
        <v>474.16332999999997</v>
      </c>
      <c r="G592" s="11">
        <f>F592/E592*100</f>
        <v>37.151400924547517</v>
      </c>
      <c r="H592" s="11"/>
      <c r="I592" s="11"/>
      <c r="J592" s="11"/>
      <c r="K592" s="11"/>
      <c r="L592" s="172"/>
    </row>
    <row r="593" spans="1:12" ht="16.5" customHeight="1" x14ac:dyDescent="0.25">
      <c r="A593" s="179"/>
      <c r="B593" s="171"/>
      <c r="C593" s="157"/>
      <c r="D593" s="10" t="s">
        <v>6</v>
      </c>
      <c r="E593" s="31">
        <v>24248.519339999999</v>
      </c>
      <c r="F593" s="31">
        <v>9009.10311</v>
      </c>
      <c r="G593" s="11">
        <f>F593/E593*100</f>
        <v>37.153209165801385</v>
      </c>
      <c r="H593" s="11"/>
      <c r="I593" s="11"/>
      <c r="J593" s="11"/>
      <c r="K593" s="11"/>
      <c r="L593" s="172"/>
    </row>
    <row r="594" spans="1:12" ht="16.5" customHeight="1" x14ac:dyDescent="0.25">
      <c r="A594" s="179"/>
      <c r="B594" s="171"/>
      <c r="C594" s="157"/>
      <c r="D594" s="10" t="s">
        <v>23</v>
      </c>
      <c r="E594" s="11">
        <v>0</v>
      </c>
      <c r="F594" s="11">
        <v>0</v>
      </c>
      <c r="G594" s="11">
        <v>0</v>
      </c>
      <c r="H594" s="11"/>
      <c r="I594" s="11"/>
      <c r="J594" s="11"/>
      <c r="K594" s="11"/>
      <c r="L594" s="172"/>
    </row>
    <row r="595" spans="1:12" ht="16.5" customHeight="1" x14ac:dyDescent="0.25">
      <c r="A595" s="179"/>
      <c r="B595" s="171"/>
      <c r="C595" s="158"/>
      <c r="D595" s="10" t="s">
        <v>9</v>
      </c>
      <c r="E595" s="11">
        <v>0</v>
      </c>
      <c r="F595" s="11">
        <v>0</v>
      </c>
      <c r="G595" s="11">
        <v>0</v>
      </c>
      <c r="H595" s="11"/>
      <c r="I595" s="11"/>
      <c r="J595" s="11"/>
      <c r="K595" s="11"/>
      <c r="L595" s="172"/>
    </row>
    <row r="596" spans="1:12" ht="16.5" customHeight="1" x14ac:dyDescent="0.25">
      <c r="A596" s="179" t="s">
        <v>39</v>
      </c>
      <c r="B596" s="171" t="s">
        <v>239</v>
      </c>
      <c r="C596" s="156"/>
      <c r="D596" s="49" t="s">
        <v>4</v>
      </c>
      <c r="E596" s="43">
        <f>E597+E598+E599+E600</f>
        <v>11614</v>
      </c>
      <c r="F596" s="43">
        <f>F597+F598+F599+F600</f>
        <v>4023.3969999999999</v>
      </c>
      <c r="G596" s="50">
        <f>F596/E596*100</f>
        <v>34.642646805579474</v>
      </c>
      <c r="H596" s="50"/>
      <c r="I596" s="50"/>
      <c r="J596" s="50"/>
      <c r="K596" s="50"/>
      <c r="L596" s="172" t="s">
        <v>49</v>
      </c>
    </row>
    <row r="597" spans="1:12" ht="16.5" customHeight="1" x14ac:dyDescent="0.25">
      <c r="A597" s="179"/>
      <c r="B597" s="171"/>
      <c r="C597" s="157"/>
      <c r="D597" s="10" t="s">
        <v>5</v>
      </c>
      <c r="E597" s="31">
        <v>580.70000000000005</v>
      </c>
      <c r="F597" s="31">
        <v>201.16985</v>
      </c>
      <c r="G597" s="11">
        <f>F597/E597*100</f>
        <v>34.642646805579467</v>
      </c>
      <c r="H597" s="11"/>
      <c r="I597" s="11"/>
      <c r="J597" s="11"/>
      <c r="K597" s="11"/>
      <c r="L597" s="172"/>
    </row>
    <row r="598" spans="1:12" ht="16.5" customHeight="1" x14ac:dyDescent="0.25">
      <c r="A598" s="179"/>
      <c r="B598" s="171"/>
      <c r="C598" s="157"/>
      <c r="D598" s="10" t="s">
        <v>6</v>
      </c>
      <c r="E598" s="31">
        <v>11033.3</v>
      </c>
      <c r="F598" s="31">
        <v>3822.2271500000002</v>
      </c>
      <c r="G598" s="11">
        <f>F598/E598*100</f>
        <v>34.642646805579474</v>
      </c>
      <c r="H598" s="11"/>
      <c r="I598" s="11"/>
      <c r="J598" s="11"/>
      <c r="K598" s="11"/>
      <c r="L598" s="172"/>
    </row>
    <row r="599" spans="1:12" ht="16.5" customHeight="1" x14ac:dyDescent="0.25">
      <c r="A599" s="179"/>
      <c r="B599" s="171"/>
      <c r="C599" s="157"/>
      <c r="D599" s="10" t="s">
        <v>23</v>
      </c>
      <c r="E599" s="31">
        <v>0</v>
      </c>
      <c r="F599" s="31">
        <v>0</v>
      </c>
      <c r="G599" s="11">
        <v>0</v>
      </c>
      <c r="H599" s="11"/>
      <c r="I599" s="11"/>
      <c r="J599" s="11"/>
      <c r="K599" s="11"/>
      <c r="L599" s="172"/>
    </row>
    <row r="600" spans="1:12" ht="16.5" customHeight="1" x14ac:dyDescent="0.25">
      <c r="A600" s="179"/>
      <c r="B600" s="171"/>
      <c r="C600" s="158"/>
      <c r="D600" s="10" t="s">
        <v>9</v>
      </c>
      <c r="E600" s="31">
        <v>0</v>
      </c>
      <c r="F600" s="31">
        <v>0</v>
      </c>
      <c r="G600" s="11">
        <v>0</v>
      </c>
      <c r="H600" s="11"/>
      <c r="I600" s="11"/>
      <c r="J600" s="11"/>
      <c r="K600" s="11"/>
      <c r="L600" s="172"/>
    </row>
    <row r="601" spans="1:12" ht="16.5" customHeight="1" x14ac:dyDescent="0.25">
      <c r="A601" s="187" t="s">
        <v>240</v>
      </c>
      <c r="B601" s="255" t="s">
        <v>241</v>
      </c>
      <c r="C601" s="162"/>
      <c r="D601" s="51" t="s">
        <v>4</v>
      </c>
      <c r="E601" s="52">
        <f>E602+E603+E604+E605</f>
        <v>1468.5664999999999</v>
      </c>
      <c r="F601" s="52">
        <f>F602+F603+F604+F605</f>
        <v>400.10735999999997</v>
      </c>
      <c r="G601" s="53">
        <f>F601/E601*100</f>
        <v>27.244756025689</v>
      </c>
      <c r="H601" s="53"/>
      <c r="I601" s="53"/>
      <c r="J601" s="53"/>
      <c r="K601" s="53"/>
      <c r="L601" s="244" t="s">
        <v>49</v>
      </c>
    </row>
    <row r="602" spans="1:12" ht="16.5" customHeight="1" x14ac:dyDescent="0.25">
      <c r="A602" s="187"/>
      <c r="B602" s="255"/>
      <c r="C602" s="163"/>
      <c r="D602" s="51" t="s">
        <v>5</v>
      </c>
      <c r="E602" s="52">
        <f>E608+E613+E618</f>
        <v>666.35</v>
      </c>
      <c r="F602" s="52">
        <f t="shared" ref="E602:F605" si="15">F608+F613</f>
        <v>200.05369999999999</v>
      </c>
      <c r="G602" s="53">
        <f>F602/E602*100</f>
        <v>30.022315599909955</v>
      </c>
      <c r="H602" s="53"/>
      <c r="I602" s="53"/>
      <c r="J602" s="53"/>
      <c r="K602" s="53"/>
      <c r="L602" s="244"/>
    </row>
    <row r="603" spans="1:12" ht="16.5" customHeight="1" x14ac:dyDescent="0.25">
      <c r="A603" s="187"/>
      <c r="B603" s="255"/>
      <c r="C603" s="163"/>
      <c r="D603" s="51" t="s">
        <v>6</v>
      </c>
      <c r="E603" s="52">
        <f>E609+E614+E619</f>
        <v>802.2165</v>
      </c>
      <c r="F603" s="52">
        <f t="shared" si="15"/>
        <v>200.05366000000001</v>
      </c>
      <c r="G603" s="53">
        <f>F603/E603*100</f>
        <v>24.937614721213038</v>
      </c>
      <c r="H603" s="53"/>
      <c r="I603" s="53"/>
      <c r="J603" s="53"/>
      <c r="K603" s="53"/>
      <c r="L603" s="244"/>
    </row>
    <row r="604" spans="1:12" ht="16.5" customHeight="1" x14ac:dyDescent="0.25">
      <c r="A604" s="187"/>
      <c r="B604" s="255"/>
      <c r="C604" s="163"/>
      <c r="D604" s="51" t="s">
        <v>23</v>
      </c>
      <c r="E604" s="52">
        <f t="shared" si="15"/>
        <v>0</v>
      </c>
      <c r="F604" s="53">
        <f t="shared" si="15"/>
        <v>0</v>
      </c>
      <c r="G604" s="53">
        <v>0</v>
      </c>
      <c r="H604" s="53"/>
      <c r="I604" s="53"/>
      <c r="J604" s="53"/>
      <c r="K604" s="53"/>
      <c r="L604" s="244"/>
    </row>
    <row r="605" spans="1:12" ht="16.5" customHeight="1" x14ac:dyDescent="0.25">
      <c r="A605" s="187"/>
      <c r="B605" s="255"/>
      <c r="C605" s="164"/>
      <c r="D605" s="51" t="s">
        <v>9</v>
      </c>
      <c r="E605" s="52">
        <f t="shared" si="15"/>
        <v>0</v>
      </c>
      <c r="F605" s="53">
        <f t="shared" si="15"/>
        <v>0</v>
      </c>
      <c r="G605" s="53">
        <v>0</v>
      </c>
      <c r="H605" s="53"/>
      <c r="I605" s="53"/>
      <c r="J605" s="53"/>
      <c r="K605" s="53"/>
      <c r="L605" s="244"/>
    </row>
    <row r="606" spans="1:12" ht="16.5" customHeight="1" x14ac:dyDescent="0.25">
      <c r="A606" s="188" t="s">
        <v>242</v>
      </c>
      <c r="B606" s="188"/>
      <c r="C606" s="188"/>
      <c r="D606" s="188"/>
      <c r="E606" s="188"/>
      <c r="F606" s="188"/>
      <c r="G606" s="188"/>
      <c r="H606" s="188"/>
      <c r="I606" s="188"/>
      <c r="J606" s="188"/>
      <c r="K606" s="188"/>
      <c r="L606" s="188"/>
    </row>
    <row r="607" spans="1:12" ht="16.5" customHeight="1" x14ac:dyDescent="0.25">
      <c r="A607" s="179" t="s">
        <v>40</v>
      </c>
      <c r="B607" s="171" t="s">
        <v>243</v>
      </c>
      <c r="C607" s="156"/>
      <c r="D607" s="49" t="s">
        <v>4</v>
      </c>
      <c r="E607" s="50">
        <f>E608+E609+E610+E611</f>
        <v>1065</v>
      </c>
      <c r="F607" s="43">
        <f>F608+F609+F610+F611</f>
        <v>400.10735999999997</v>
      </c>
      <c r="G607" s="50">
        <f>F607/E607*100</f>
        <v>37.568766197183095</v>
      </c>
      <c r="H607" s="50"/>
      <c r="I607" s="50"/>
      <c r="J607" s="50"/>
      <c r="K607" s="50"/>
      <c r="L607" s="172" t="s">
        <v>49</v>
      </c>
    </row>
    <row r="608" spans="1:12" ht="16.5" customHeight="1" x14ac:dyDescent="0.25">
      <c r="A608" s="179"/>
      <c r="B608" s="171"/>
      <c r="C608" s="157"/>
      <c r="D608" s="10" t="s">
        <v>5</v>
      </c>
      <c r="E608" s="31">
        <v>530.23</v>
      </c>
      <c r="F608" s="31">
        <v>200.05369999999999</v>
      </c>
      <c r="G608" s="11">
        <f>F608/E608*100</f>
        <v>37.729607906003054</v>
      </c>
      <c r="H608" s="11"/>
      <c r="I608" s="11"/>
      <c r="J608" s="11"/>
      <c r="K608" s="11"/>
      <c r="L608" s="172"/>
    </row>
    <row r="609" spans="1:12" ht="16.5" customHeight="1" x14ac:dyDescent="0.25">
      <c r="A609" s="179"/>
      <c r="B609" s="171"/>
      <c r="C609" s="157"/>
      <c r="D609" s="10" t="s">
        <v>6</v>
      </c>
      <c r="E609" s="31">
        <v>534.77</v>
      </c>
      <c r="F609" s="31">
        <v>200.05366000000001</v>
      </c>
      <c r="G609" s="11">
        <v>0</v>
      </c>
      <c r="H609" s="11"/>
      <c r="I609" s="11"/>
      <c r="J609" s="11"/>
      <c r="K609" s="11"/>
      <c r="L609" s="172"/>
    </row>
    <row r="610" spans="1:12" ht="16.5" customHeight="1" x14ac:dyDescent="0.25">
      <c r="A610" s="179"/>
      <c r="B610" s="171"/>
      <c r="C610" s="157"/>
      <c r="D610" s="10" t="s">
        <v>23</v>
      </c>
      <c r="E610" s="11">
        <v>0</v>
      </c>
      <c r="F610" s="11">
        <v>0</v>
      </c>
      <c r="G610" s="11">
        <v>0</v>
      </c>
      <c r="H610" s="11"/>
      <c r="I610" s="11"/>
      <c r="J610" s="11"/>
      <c r="K610" s="11"/>
      <c r="L610" s="172"/>
    </row>
    <row r="611" spans="1:12" ht="16.5" customHeight="1" x14ac:dyDescent="0.25">
      <c r="A611" s="179"/>
      <c r="B611" s="171"/>
      <c r="C611" s="158"/>
      <c r="D611" s="10" t="s">
        <v>9</v>
      </c>
      <c r="E611" s="11">
        <v>0</v>
      </c>
      <c r="F611" s="11">
        <v>0</v>
      </c>
      <c r="G611" s="11">
        <v>0</v>
      </c>
      <c r="H611" s="11"/>
      <c r="I611" s="11"/>
      <c r="J611" s="11"/>
      <c r="K611" s="11"/>
      <c r="L611" s="172"/>
    </row>
    <row r="612" spans="1:12" ht="16.5" customHeight="1" x14ac:dyDescent="0.25">
      <c r="A612" s="179" t="s">
        <v>41</v>
      </c>
      <c r="B612" s="171" t="s">
        <v>372</v>
      </c>
      <c r="C612" s="156"/>
      <c r="D612" s="49" t="s">
        <v>4</v>
      </c>
      <c r="E612" s="43">
        <f>E613+E614+E615+E616</f>
        <v>3.5665</v>
      </c>
      <c r="F612" s="43">
        <f>F613+F614+F615+F616</f>
        <v>0</v>
      </c>
      <c r="G612" s="50">
        <f>F612/E612*100</f>
        <v>0</v>
      </c>
      <c r="H612" s="50"/>
      <c r="I612" s="50"/>
      <c r="J612" s="50"/>
      <c r="K612" s="50"/>
      <c r="L612" s="172" t="s">
        <v>49</v>
      </c>
    </row>
    <row r="613" spans="1:12" ht="16.5" customHeight="1" x14ac:dyDescent="0.25">
      <c r="A613" s="179"/>
      <c r="B613" s="171"/>
      <c r="C613" s="157"/>
      <c r="D613" s="10" t="s">
        <v>5</v>
      </c>
      <c r="E613" s="11">
        <v>0</v>
      </c>
      <c r="F613" s="11">
        <v>0</v>
      </c>
      <c r="G613" s="11">
        <v>0</v>
      </c>
      <c r="H613" s="11"/>
      <c r="I613" s="11"/>
      <c r="J613" s="11"/>
      <c r="K613" s="11"/>
      <c r="L613" s="172"/>
    </row>
    <row r="614" spans="1:12" ht="16.5" customHeight="1" x14ac:dyDescent="0.25">
      <c r="A614" s="179"/>
      <c r="B614" s="171"/>
      <c r="C614" s="157"/>
      <c r="D614" s="10" t="s">
        <v>6</v>
      </c>
      <c r="E614" s="31">
        <v>3.5665</v>
      </c>
      <c r="F614" s="31">
        <v>0</v>
      </c>
      <c r="G614" s="11">
        <f>F614/E614*100</f>
        <v>0</v>
      </c>
      <c r="H614" s="11"/>
      <c r="I614" s="11"/>
      <c r="J614" s="11"/>
      <c r="K614" s="11"/>
      <c r="L614" s="172"/>
    </row>
    <row r="615" spans="1:12" ht="16.5" customHeight="1" x14ac:dyDescent="0.25">
      <c r="A615" s="179"/>
      <c r="B615" s="171"/>
      <c r="C615" s="157"/>
      <c r="D615" s="10" t="s">
        <v>23</v>
      </c>
      <c r="E615" s="11">
        <v>0</v>
      </c>
      <c r="F615" s="11">
        <v>0</v>
      </c>
      <c r="G615" s="11">
        <v>0</v>
      </c>
      <c r="H615" s="11"/>
      <c r="I615" s="11"/>
      <c r="J615" s="11"/>
      <c r="K615" s="11"/>
      <c r="L615" s="172"/>
    </row>
    <row r="616" spans="1:12" ht="16.5" customHeight="1" x14ac:dyDescent="0.25">
      <c r="A616" s="179"/>
      <c r="B616" s="171"/>
      <c r="C616" s="158"/>
      <c r="D616" s="10" t="s">
        <v>9</v>
      </c>
      <c r="E616" s="11">
        <v>0</v>
      </c>
      <c r="F616" s="11">
        <v>0</v>
      </c>
      <c r="G616" s="11">
        <v>0</v>
      </c>
      <c r="H616" s="11"/>
      <c r="I616" s="11"/>
      <c r="J616" s="11"/>
      <c r="K616" s="11"/>
      <c r="L616" s="172"/>
    </row>
    <row r="617" spans="1:12" ht="16.5" customHeight="1" x14ac:dyDescent="0.25">
      <c r="A617" s="153" t="s">
        <v>42</v>
      </c>
      <c r="B617" s="156" t="s">
        <v>373</v>
      </c>
      <c r="C617" s="121"/>
      <c r="D617" s="92" t="s">
        <v>4</v>
      </c>
      <c r="E617" s="50">
        <f>SUM(E618:E621)</f>
        <v>400</v>
      </c>
      <c r="F617" s="50">
        <f>SUM(F618:F621)</f>
        <v>0</v>
      </c>
      <c r="G617" s="50">
        <v>0</v>
      </c>
      <c r="H617" s="11"/>
      <c r="I617" s="11"/>
      <c r="J617" s="11"/>
      <c r="K617" s="11"/>
      <c r="L617" s="125"/>
    </row>
    <row r="618" spans="1:12" ht="16.5" customHeight="1" x14ac:dyDescent="0.25">
      <c r="A618" s="154"/>
      <c r="B618" s="157"/>
      <c r="C618" s="121"/>
      <c r="D618" s="123" t="s">
        <v>5</v>
      </c>
      <c r="E618" s="31">
        <v>136.12</v>
      </c>
      <c r="F618" s="11">
        <v>0</v>
      </c>
      <c r="G618" s="11">
        <v>0</v>
      </c>
      <c r="H618" s="11"/>
      <c r="I618" s="11"/>
      <c r="J618" s="11"/>
      <c r="K618" s="11"/>
      <c r="L618" s="125"/>
    </row>
    <row r="619" spans="1:12" ht="16.5" customHeight="1" x14ac:dyDescent="0.25">
      <c r="A619" s="154"/>
      <c r="B619" s="157"/>
      <c r="C619" s="121"/>
      <c r="D619" s="123" t="s">
        <v>6</v>
      </c>
      <c r="E619" s="31">
        <v>263.88</v>
      </c>
      <c r="F619" s="11">
        <v>0</v>
      </c>
      <c r="G619" s="11">
        <v>0</v>
      </c>
      <c r="H619" s="11"/>
      <c r="I619" s="11"/>
      <c r="J619" s="11"/>
      <c r="K619" s="11"/>
      <c r="L619" s="125"/>
    </row>
    <row r="620" spans="1:12" ht="16.5" customHeight="1" x14ac:dyDescent="0.25">
      <c r="A620" s="154"/>
      <c r="B620" s="157"/>
      <c r="C620" s="121"/>
      <c r="D620" s="123" t="s">
        <v>23</v>
      </c>
      <c r="E620" s="11">
        <v>0</v>
      </c>
      <c r="F620" s="11">
        <v>0</v>
      </c>
      <c r="G620" s="11">
        <v>0</v>
      </c>
      <c r="H620" s="11"/>
      <c r="I620" s="11"/>
      <c r="J620" s="11"/>
      <c r="K620" s="11"/>
      <c r="L620" s="125"/>
    </row>
    <row r="621" spans="1:12" ht="16.5" customHeight="1" x14ac:dyDescent="0.25">
      <c r="A621" s="155"/>
      <c r="B621" s="158"/>
      <c r="C621" s="121"/>
      <c r="D621" s="123" t="s">
        <v>9</v>
      </c>
      <c r="E621" s="11">
        <v>0</v>
      </c>
      <c r="F621" s="11">
        <v>0</v>
      </c>
      <c r="G621" s="11">
        <v>0</v>
      </c>
      <c r="H621" s="11"/>
      <c r="I621" s="11"/>
      <c r="J621" s="11"/>
      <c r="K621" s="11"/>
      <c r="L621" s="125"/>
    </row>
    <row r="622" spans="1:12" ht="16.5" customHeight="1" x14ac:dyDescent="0.25">
      <c r="A622" s="186" t="s">
        <v>297</v>
      </c>
      <c r="B622" s="256" t="s">
        <v>244</v>
      </c>
      <c r="C622" s="270"/>
      <c r="D622" s="14" t="s">
        <v>4</v>
      </c>
      <c r="E622" s="34">
        <f>E623+E624+E625+E626</f>
        <v>37101.076880000001</v>
      </c>
      <c r="F622" s="34">
        <f>F623+F624+F625+F626</f>
        <v>31564.102620000001</v>
      </c>
      <c r="G622" s="35">
        <f>F622/E622*100</f>
        <v>85.075974269132857</v>
      </c>
      <c r="H622" s="35"/>
      <c r="I622" s="35"/>
      <c r="J622" s="35"/>
      <c r="K622" s="35"/>
      <c r="L622" s="269" t="s">
        <v>223</v>
      </c>
    </row>
    <row r="623" spans="1:12" ht="16.5" customHeight="1" x14ac:dyDescent="0.25">
      <c r="A623" s="211"/>
      <c r="B623" s="256"/>
      <c r="C623" s="271"/>
      <c r="D623" s="14" t="s">
        <v>5</v>
      </c>
      <c r="E623" s="34">
        <f>E628+E644+E665</f>
        <v>1895.9449</v>
      </c>
      <c r="F623" s="34">
        <f>F628+F644+F665</f>
        <v>1590.0810799999999</v>
      </c>
      <c r="G623" s="35">
        <f>F623/E623*100</f>
        <v>83.867473152832659</v>
      </c>
      <c r="H623" s="35"/>
      <c r="I623" s="35"/>
      <c r="J623" s="35"/>
      <c r="K623" s="35"/>
      <c r="L623" s="269"/>
    </row>
    <row r="624" spans="1:12" ht="16.5" customHeight="1" x14ac:dyDescent="0.25">
      <c r="A624" s="211"/>
      <c r="B624" s="256"/>
      <c r="C624" s="271"/>
      <c r="D624" s="14" t="s">
        <v>6</v>
      </c>
      <c r="E624" s="34">
        <f>E629+E645+E666</f>
        <v>35205.131979999998</v>
      </c>
      <c r="F624" s="34">
        <f>F629+F645+F666</f>
        <v>29974.021540000002</v>
      </c>
      <c r="G624" s="35">
        <f>F624/E624*100</f>
        <v>85.141057153338366</v>
      </c>
      <c r="H624" s="35"/>
      <c r="I624" s="35"/>
      <c r="J624" s="35"/>
      <c r="K624" s="35"/>
      <c r="L624" s="269"/>
    </row>
    <row r="625" spans="1:12" ht="16.5" customHeight="1" x14ac:dyDescent="0.25">
      <c r="A625" s="211"/>
      <c r="B625" s="256"/>
      <c r="C625" s="271"/>
      <c r="D625" s="14" t="s">
        <v>23</v>
      </c>
      <c r="E625" s="34">
        <f>E630+E646+E667</f>
        <v>0</v>
      </c>
      <c r="F625" s="34" t="s">
        <v>273</v>
      </c>
      <c r="G625" s="35">
        <v>0</v>
      </c>
      <c r="H625" s="35"/>
      <c r="I625" s="35"/>
      <c r="J625" s="35"/>
      <c r="K625" s="35"/>
      <c r="L625" s="269"/>
    </row>
    <row r="626" spans="1:12" ht="16.5" customHeight="1" x14ac:dyDescent="0.25">
      <c r="A626" s="211"/>
      <c r="B626" s="256"/>
      <c r="C626" s="272"/>
      <c r="D626" s="14" t="s">
        <v>9</v>
      </c>
      <c r="E626" s="34">
        <f>E631+E647+E668</f>
        <v>0</v>
      </c>
      <c r="F626" s="34">
        <v>0</v>
      </c>
      <c r="G626" s="35">
        <v>0</v>
      </c>
      <c r="H626" s="35"/>
      <c r="I626" s="35"/>
      <c r="J626" s="35"/>
      <c r="K626" s="35"/>
      <c r="L626" s="269"/>
    </row>
    <row r="627" spans="1:12" ht="16.5" customHeight="1" x14ac:dyDescent="0.25">
      <c r="A627" s="187" t="s">
        <v>136</v>
      </c>
      <c r="B627" s="255" t="s">
        <v>245</v>
      </c>
      <c r="C627" s="162"/>
      <c r="D627" s="51" t="s">
        <v>4</v>
      </c>
      <c r="E627" s="53">
        <f>E628+E629+E630+E631</f>
        <v>0</v>
      </c>
      <c r="F627" s="53">
        <v>0</v>
      </c>
      <c r="G627" s="53">
        <v>0</v>
      </c>
      <c r="H627" s="53"/>
      <c r="I627" s="53"/>
      <c r="J627" s="53"/>
      <c r="K627" s="53"/>
      <c r="L627" s="244" t="s">
        <v>49</v>
      </c>
    </row>
    <row r="628" spans="1:12" ht="16.5" customHeight="1" x14ac:dyDescent="0.25">
      <c r="A628" s="187"/>
      <c r="B628" s="255"/>
      <c r="C628" s="163"/>
      <c r="D628" s="51" t="s">
        <v>5</v>
      </c>
      <c r="E628" s="53">
        <f>E634+E639</f>
        <v>0</v>
      </c>
      <c r="F628" s="53">
        <v>0</v>
      </c>
      <c r="G628" s="53">
        <v>0</v>
      </c>
      <c r="H628" s="53"/>
      <c r="I628" s="53"/>
      <c r="J628" s="53"/>
      <c r="K628" s="53"/>
      <c r="L628" s="244"/>
    </row>
    <row r="629" spans="1:12" ht="16.5" customHeight="1" x14ac:dyDescent="0.25">
      <c r="A629" s="187"/>
      <c r="B629" s="255"/>
      <c r="C629" s="163"/>
      <c r="D629" s="51" t="s">
        <v>6</v>
      </c>
      <c r="E629" s="53">
        <f>E635+E640</f>
        <v>0</v>
      </c>
      <c r="F629" s="53">
        <v>0</v>
      </c>
      <c r="G629" s="53">
        <v>0</v>
      </c>
      <c r="H629" s="53"/>
      <c r="I629" s="53"/>
      <c r="J629" s="53"/>
      <c r="K629" s="53"/>
      <c r="L629" s="244"/>
    </row>
    <row r="630" spans="1:12" ht="16.5" customHeight="1" x14ac:dyDescent="0.25">
      <c r="A630" s="187"/>
      <c r="B630" s="255"/>
      <c r="C630" s="163"/>
      <c r="D630" s="51" t="s">
        <v>23</v>
      </c>
      <c r="E630" s="53">
        <f>E636+E641</f>
        <v>0</v>
      </c>
      <c r="F630" s="53">
        <v>0</v>
      </c>
      <c r="G630" s="53">
        <v>0</v>
      </c>
      <c r="H630" s="53"/>
      <c r="I630" s="53"/>
      <c r="J630" s="53"/>
      <c r="K630" s="53"/>
      <c r="L630" s="244"/>
    </row>
    <row r="631" spans="1:12" ht="16.5" customHeight="1" x14ac:dyDescent="0.25">
      <c r="A631" s="187"/>
      <c r="B631" s="255"/>
      <c r="C631" s="164"/>
      <c r="D631" s="51" t="s">
        <v>9</v>
      </c>
      <c r="E631" s="53">
        <f>E637+E642</f>
        <v>0</v>
      </c>
      <c r="F631" s="53">
        <v>0</v>
      </c>
      <c r="G631" s="53">
        <v>0</v>
      </c>
      <c r="H631" s="53"/>
      <c r="I631" s="53"/>
      <c r="J631" s="53"/>
      <c r="K631" s="53"/>
      <c r="L631" s="244"/>
    </row>
    <row r="632" spans="1:12" ht="16.5" customHeight="1" x14ac:dyDescent="0.25">
      <c r="A632" s="188" t="s">
        <v>246</v>
      </c>
      <c r="B632" s="188"/>
      <c r="C632" s="188"/>
      <c r="D632" s="188"/>
      <c r="E632" s="188"/>
      <c r="F632" s="188"/>
      <c r="G632" s="188"/>
      <c r="H632" s="188"/>
      <c r="I632" s="188"/>
      <c r="J632" s="188"/>
      <c r="K632" s="188"/>
      <c r="L632" s="188"/>
    </row>
    <row r="633" spans="1:12" ht="16.5" customHeight="1" x14ac:dyDescent="0.25">
      <c r="A633" s="179" t="s">
        <v>26</v>
      </c>
      <c r="B633" s="179" t="s">
        <v>247</v>
      </c>
      <c r="C633" s="179"/>
      <c r="D633" s="56" t="s">
        <v>4</v>
      </c>
      <c r="E633" s="50">
        <f>E634+E635+E636+E637</f>
        <v>0</v>
      </c>
      <c r="F633" s="56" t="s">
        <v>273</v>
      </c>
      <c r="G633" s="56" t="s">
        <v>273</v>
      </c>
      <c r="H633" s="138" t="s">
        <v>418</v>
      </c>
      <c r="I633" s="130" t="s">
        <v>419</v>
      </c>
      <c r="J633" s="130" t="s">
        <v>419</v>
      </c>
      <c r="K633" s="130" t="s">
        <v>419</v>
      </c>
      <c r="L633" s="179" t="s">
        <v>49</v>
      </c>
    </row>
    <row r="634" spans="1:12" ht="16.5" customHeight="1" x14ac:dyDescent="0.25">
      <c r="A634" s="179"/>
      <c r="B634" s="179"/>
      <c r="C634" s="179"/>
      <c r="D634" s="12" t="s">
        <v>5</v>
      </c>
      <c r="E634" s="12" t="s">
        <v>273</v>
      </c>
      <c r="F634" s="12" t="s">
        <v>273</v>
      </c>
      <c r="G634" s="12" t="s">
        <v>273</v>
      </c>
      <c r="H634" s="138"/>
      <c r="I634" s="130"/>
      <c r="J634" s="130"/>
      <c r="K634" s="130"/>
      <c r="L634" s="179"/>
    </row>
    <row r="635" spans="1:12" ht="16.5" customHeight="1" x14ac:dyDescent="0.25">
      <c r="A635" s="179"/>
      <c r="B635" s="179"/>
      <c r="C635" s="179"/>
      <c r="D635" s="12" t="s">
        <v>6</v>
      </c>
      <c r="E635" s="12" t="s">
        <v>273</v>
      </c>
      <c r="F635" s="12" t="s">
        <v>273</v>
      </c>
      <c r="G635" s="12" t="s">
        <v>273</v>
      </c>
      <c r="H635" s="138"/>
      <c r="I635" s="130"/>
      <c r="J635" s="130"/>
      <c r="K635" s="130"/>
      <c r="L635" s="179"/>
    </row>
    <row r="636" spans="1:12" ht="16.5" customHeight="1" x14ac:dyDescent="0.25">
      <c r="A636" s="179"/>
      <c r="B636" s="179"/>
      <c r="C636" s="179"/>
      <c r="D636" s="12" t="s">
        <v>23</v>
      </c>
      <c r="E636" s="12" t="s">
        <v>273</v>
      </c>
      <c r="F636" s="12" t="s">
        <v>273</v>
      </c>
      <c r="G636" s="12" t="s">
        <v>273</v>
      </c>
      <c r="H636" s="138"/>
      <c r="I636" s="130"/>
      <c r="J636" s="130"/>
      <c r="K636" s="130"/>
      <c r="L636" s="179"/>
    </row>
    <row r="637" spans="1:12" ht="16.5" customHeight="1" x14ac:dyDescent="0.25">
      <c r="A637" s="179"/>
      <c r="B637" s="179"/>
      <c r="C637" s="179"/>
      <c r="D637" s="12" t="s">
        <v>9</v>
      </c>
      <c r="E637" s="12" t="s">
        <v>273</v>
      </c>
      <c r="F637" s="12" t="s">
        <v>273</v>
      </c>
      <c r="G637" s="12" t="s">
        <v>273</v>
      </c>
      <c r="H637" s="138"/>
      <c r="I637" s="130"/>
      <c r="J637" s="130"/>
      <c r="K637" s="130"/>
      <c r="L637" s="179"/>
    </row>
    <row r="638" spans="1:12" ht="16.5" customHeight="1" x14ac:dyDescent="0.25">
      <c r="A638" s="179" t="s">
        <v>27</v>
      </c>
      <c r="B638" s="179" t="s">
        <v>248</v>
      </c>
      <c r="C638" s="179"/>
      <c r="D638" s="56" t="s">
        <v>4</v>
      </c>
      <c r="E638" s="50">
        <f>E639+E640+E641+E642</f>
        <v>0</v>
      </c>
      <c r="F638" s="56" t="s">
        <v>273</v>
      </c>
      <c r="G638" s="56" t="s">
        <v>273</v>
      </c>
      <c r="H638" s="138" t="s">
        <v>420</v>
      </c>
      <c r="I638" s="130" t="s">
        <v>419</v>
      </c>
      <c r="J638" s="130" t="s">
        <v>419</v>
      </c>
      <c r="K638" s="130" t="s">
        <v>419</v>
      </c>
      <c r="L638" s="179" t="s">
        <v>49</v>
      </c>
    </row>
    <row r="639" spans="1:12" ht="16.5" customHeight="1" x14ac:dyDescent="0.25">
      <c r="A639" s="179"/>
      <c r="B639" s="179"/>
      <c r="C639" s="179"/>
      <c r="D639" s="12" t="s">
        <v>5</v>
      </c>
      <c r="E639" s="12" t="s">
        <v>273</v>
      </c>
      <c r="F639" s="12" t="s">
        <v>273</v>
      </c>
      <c r="G639" s="12" t="s">
        <v>273</v>
      </c>
      <c r="H639" s="98"/>
      <c r="I639" s="98"/>
      <c r="J639" s="98"/>
      <c r="K639" s="98"/>
      <c r="L639" s="179"/>
    </row>
    <row r="640" spans="1:12" ht="16.5" customHeight="1" x14ac:dyDescent="0.25">
      <c r="A640" s="179"/>
      <c r="B640" s="179"/>
      <c r="C640" s="179"/>
      <c r="D640" s="12" t="s">
        <v>6</v>
      </c>
      <c r="E640" s="12" t="s">
        <v>273</v>
      </c>
      <c r="F640" s="12" t="s">
        <v>273</v>
      </c>
      <c r="G640" s="12" t="s">
        <v>273</v>
      </c>
      <c r="H640" s="98"/>
      <c r="I640" s="98"/>
      <c r="J640" s="98"/>
      <c r="K640" s="98"/>
      <c r="L640" s="179"/>
    </row>
    <row r="641" spans="1:12" ht="16.5" customHeight="1" x14ac:dyDescent="0.25">
      <c r="A641" s="179"/>
      <c r="B641" s="179"/>
      <c r="C641" s="179"/>
      <c r="D641" s="12" t="s">
        <v>23</v>
      </c>
      <c r="E641" s="12" t="s">
        <v>273</v>
      </c>
      <c r="F641" s="12" t="s">
        <v>273</v>
      </c>
      <c r="G641" s="12" t="s">
        <v>273</v>
      </c>
      <c r="H641" s="98"/>
      <c r="I641" s="98"/>
      <c r="J641" s="98"/>
      <c r="K641" s="98"/>
      <c r="L641" s="179"/>
    </row>
    <row r="642" spans="1:12" ht="16.5" customHeight="1" x14ac:dyDescent="0.25">
      <c r="A642" s="179"/>
      <c r="B642" s="179"/>
      <c r="C642" s="179"/>
      <c r="D642" s="12" t="s">
        <v>9</v>
      </c>
      <c r="E642" s="12" t="s">
        <v>273</v>
      </c>
      <c r="F642" s="12" t="s">
        <v>273</v>
      </c>
      <c r="G642" s="12" t="s">
        <v>273</v>
      </c>
      <c r="H642" s="98"/>
      <c r="I642" s="98"/>
      <c r="J642" s="98"/>
      <c r="K642" s="98"/>
      <c r="L642" s="179"/>
    </row>
    <row r="643" spans="1:12" ht="16.5" customHeight="1" x14ac:dyDescent="0.25">
      <c r="A643" s="187" t="s">
        <v>174</v>
      </c>
      <c r="B643" s="187" t="s">
        <v>249</v>
      </c>
      <c r="C643" s="180"/>
      <c r="D643" s="69" t="s">
        <v>4</v>
      </c>
      <c r="E643" s="52">
        <f>E644+E645+E646+E647</f>
        <v>1258.3920000000001</v>
      </c>
      <c r="F643" s="52">
        <f>F644+F645+F646+F647</f>
        <v>12.5</v>
      </c>
      <c r="G643" s="53">
        <f>F643/E643*100</f>
        <v>0.99333117184470332</v>
      </c>
      <c r="H643" s="53"/>
      <c r="I643" s="53"/>
      <c r="J643" s="53"/>
      <c r="K643" s="53"/>
      <c r="L643" s="244" t="s">
        <v>49</v>
      </c>
    </row>
    <row r="644" spans="1:12" ht="16.5" customHeight="1" x14ac:dyDescent="0.25">
      <c r="A644" s="187"/>
      <c r="B644" s="187"/>
      <c r="C644" s="181"/>
      <c r="D644" s="28" t="s">
        <v>5</v>
      </c>
      <c r="E644" s="25">
        <f>E650+E655+E660</f>
        <v>86.669600000000003</v>
      </c>
      <c r="F644" s="25">
        <f t="shared" ref="E644:F647" si="16">F650+F655</f>
        <v>12.5</v>
      </c>
      <c r="G644" s="26">
        <f>F644/E644*100</f>
        <v>14.42258877391842</v>
      </c>
      <c r="H644" s="26"/>
      <c r="I644" s="26"/>
      <c r="J644" s="26"/>
      <c r="K644" s="26"/>
      <c r="L644" s="244"/>
    </row>
    <row r="645" spans="1:12" ht="16.5" customHeight="1" x14ac:dyDescent="0.25">
      <c r="A645" s="187"/>
      <c r="B645" s="187"/>
      <c r="C645" s="181"/>
      <c r="D645" s="28" t="s">
        <v>6</v>
      </c>
      <c r="E645" s="25">
        <f>E651+E656+E661</f>
        <v>1171.7224000000001</v>
      </c>
      <c r="F645" s="25">
        <f t="shared" si="16"/>
        <v>0</v>
      </c>
      <c r="G645" s="26">
        <v>0</v>
      </c>
      <c r="H645" s="26"/>
      <c r="I645" s="26"/>
      <c r="J645" s="26"/>
      <c r="K645" s="26"/>
      <c r="L645" s="244"/>
    </row>
    <row r="646" spans="1:12" ht="16.5" customHeight="1" x14ac:dyDescent="0.25">
      <c r="A646" s="187"/>
      <c r="B646" s="187"/>
      <c r="C646" s="181"/>
      <c r="D646" s="28" t="s">
        <v>23</v>
      </c>
      <c r="E646" s="25">
        <f t="shared" si="16"/>
        <v>0</v>
      </c>
      <c r="F646" s="25">
        <f t="shared" si="16"/>
        <v>0</v>
      </c>
      <c r="G646" s="26">
        <v>0</v>
      </c>
      <c r="H646" s="26"/>
      <c r="I646" s="26"/>
      <c r="J646" s="26"/>
      <c r="K646" s="26"/>
      <c r="L646" s="244"/>
    </row>
    <row r="647" spans="1:12" ht="16.5" customHeight="1" x14ac:dyDescent="0.25">
      <c r="A647" s="187"/>
      <c r="B647" s="187"/>
      <c r="C647" s="182"/>
      <c r="D647" s="28" t="s">
        <v>9</v>
      </c>
      <c r="E647" s="25">
        <f t="shared" si="16"/>
        <v>0</v>
      </c>
      <c r="F647" s="25">
        <f t="shared" si="16"/>
        <v>0</v>
      </c>
      <c r="G647" s="26">
        <v>0</v>
      </c>
      <c r="H647" s="26"/>
      <c r="I647" s="26"/>
      <c r="J647" s="26"/>
      <c r="K647" s="26"/>
      <c r="L647" s="244"/>
    </row>
    <row r="648" spans="1:12" ht="16.5" customHeight="1" x14ac:dyDescent="0.25">
      <c r="A648" s="188" t="s">
        <v>250</v>
      </c>
      <c r="B648" s="188"/>
      <c r="C648" s="188"/>
      <c r="D648" s="188"/>
      <c r="E648" s="188"/>
      <c r="F648" s="188"/>
      <c r="G648" s="188"/>
      <c r="H648" s="188"/>
      <c r="I648" s="188"/>
      <c r="J648" s="188"/>
      <c r="K648" s="188"/>
      <c r="L648" s="188"/>
    </row>
    <row r="649" spans="1:12" ht="21.75" customHeight="1" x14ac:dyDescent="0.25">
      <c r="A649" s="179" t="s">
        <v>36</v>
      </c>
      <c r="B649" s="179" t="s">
        <v>251</v>
      </c>
      <c r="C649" s="153"/>
      <c r="D649" s="56" t="s">
        <v>4</v>
      </c>
      <c r="E649" s="43">
        <f>E650+E651+E652+E653</f>
        <v>1233.3920000000001</v>
      </c>
      <c r="F649" s="43">
        <f>F650+F651+F652+F653</f>
        <v>0</v>
      </c>
      <c r="G649" s="50">
        <f>F649/E649*100</f>
        <v>0</v>
      </c>
      <c r="H649" s="135" t="s">
        <v>421</v>
      </c>
      <c r="I649" s="137">
        <v>48</v>
      </c>
      <c r="J649" s="137">
        <v>0</v>
      </c>
      <c r="K649" s="11">
        <v>0</v>
      </c>
      <c r="L649" s="179" t="s">
        <v>49</v>
      </c>
    </row>
    <row r="650" spans="1:12" ht="16.5" customHeight="1" x14ac:dyDescent="0.25">
      <c r="A650" s="179"/>
      <c r="B650" s="179"/>
      <c r="C650" s="154"/>
      <c r="D650" s="12" t="s">
        <v>5</v>
      </c>
      <c r="E650" s="12" t="s">
        <v>374</v>
      </c>
      <c r="F650" s="12" t="s">
        <v>273</v>
      </c>
      <c r="G650" s="11">
        <f>F650/E650*100</f>
        <v>0</v>
      </c>
      <c r="H650" s="11"/>
      <c r="I650" s="11"/>
      <c r="J650" s="11"/>
      <c r="K650" s="11"/>
      <c r="L650" s="179"/>
    </row>
    <row r="651" spans="1:12" ht="16.5" customHeight="1" x14ac:dyDescent="0.25">
      <c r="A651" s="179"/>
      <c r="B651" s="179"/>
      <c r="C651" s="154"/>
      <c r="D651" s="12" t="s">
        <v>6</v>
      </c>
      <c r="E651" s="12" t="s">
        <v>375</v>
      </c>
      <c r="F651" s="12" t="s">
        <v>273</v>
      </c>
      <c r="G651" s="11">
        <f>F651/E651*100</f>
        <v>0</v>
      </c>
      <c r="H651" s="11"/>
      <c r="I651" s="11"/>
      <c r="J651" s="11"/>
      <c r="K651" s="11"/>
      <c r="L651" s="179"/>
    </row>
    <row r="652" spans="1:12" ht="16.5" customHeight="1" x14ac:dyDescent="0.25">
      <c r="A652" s="179"/>
      <c r="B652" s="179"/>
      <c r="C652" s="154"/>
      <c r="D652" s="12" t="s">
        <v>23</v>
      </c>
      <c r="E652" s="12" t="s">
        <v>273</v>
      </c>
      <c r="F652" s="12" t="s">
        <v>273</v>
      </c>
      <c r="G652" s="11">
        <v>0</v>
      </c>
      <c r="H652" s="11"/>
      <c r="I652" s="11"/>
      <c r="J652" s="11"/>
      <c r="K652" s="11"/>
      <c r="L652" s="179"/>
    </row>
    <row r="653" spans="1:12" ht="16.5" customHeight="1" x14ac:dyDescent="0.25">
      <c r="A653" s="179"/>
      <c r="B653" s="179"/>
      <c r="C653" s="155"/>
      <c r="D653" s="12" t="s">
        <v>9</v>
      </c>
      <c r="E653" s="12" t="s">
        <v>273</v>
      </c>
      <c r="F653" s="12" t="s">
        <v>273</v>
      </c>
      <c r="G653" s="11">
        <v>0</v>
      </c>
      <c r="H653" s="11"/>
      <c r="I653" s="11"/>
      <c r="J653" s="11"/>
      <c r="K653" s="11"/>
      <c r="L653" s="179"/>
    </row>
    <row r="654" spans="1:12" ht="16.5" customHeight="1" x14ac:dyDescent="0.25">
      <c r="A654" s="179" t="s">
        <v>37</v>
      </c>
      <c r="B654" s="179" t="s">
        <v>252</v>
      </c>
      <c r="C654" s="153"/>
      <c r="D654" s="56" t="s">
        <v>4</v>
      </c>
      <c r="E654" s="50">
        <f>E655+E656+E657+E658</f>
        <v>12.5</v>
      </c>
      <c r="F654" s="56">
        <f>F655+F656+F657+F658</f>
        <v>12.5</v>
      </c>
      <c r="G654" s="50">
        <f>F654/E654*100</f>
        <v>100</v>
      </c>
      <c r="H654" s="50"/>
      <c r="I654" s="50"/>
      <c r="J654" s="50"/>
      <c r="K654" s="50"/>
      <c r="L654" s="179" t="s">
        <v>49</v>
      </c>
    </row>
    <row r="655" spans="1:12" ht="16.5" customHeight="1" x14ac:dyDescent="0.25">
      <c r="A655" s="179"/>
      <c r="B655" s="179"/>
      <c r="C655" s="154"/>
      <c r="D655" s="12" t="s">
        <v>5</v>
      </c>
      <c r="E655" s="11">
        <v>12.5</v>
      </c>
      <c r="F655" s="12" t="s">
        <v>253</v>
      </c>
      <c r="G655" s="11">
        <f>F655/E655*100</f>
        <v>100</v>
      </c>
      <c r="H655" s="11"/>
      <c r="I655" s="11"/>
      <c r="J655" s="11"/>
      <c r="K655" s="11"/>
      <c r="L655" s="179"/>
    </row>
    <row r="656" spans="1:12" ht="16.5" customHeight="1" x14ac:dyDescent="0.25">
      <c r="A656" s="179"/>
      <c r="B656" s="179"/>
      <c r="C656" s="154"/>
      <c r="D656" s="12" t="s">
        <v>6</v>
      </c>
      <c r="E656" s="31">
        <v>0</v>
      </c>
      <c r="F656" s="12" t="s">
        <v>273</v>
      </c>
      <c r="G656" s="11">
        <v>0</v>
      </c>
      <c r="H656" s="11"/>
      <c r="I656" s="11"/>
      <c r="J656" s="11"/>
      <c r="K656" s="11"/>
      <c r="L656" s="179"/>
    </row>
    <row r="657" spans="1:12" ht="15" customHeight="1" x14ac:dyDescent="0.25">
      <c r="A657" s="179"/>
      <c r="B657" s="179"/>
      <c r="C657" s="154"/>
      <c r="D657" s="12" t="s">
        <v>23</v>
      </c>
      <c r="E657" s="31">
        <v>0</v>
      </c>
      <c r="F657" s="12" t="s">
        <v>273</v>
      </c>
      <c r="G657" s="11">
        <v>0</v>
      </c>
      <c r="H657" s="11"/>
      <c r="I657" s="11"/>
      <c r="J657" s="11"/>
      <c r="K657" s="11"/>
      <c r="L657" s="179"/>
    </row>
    <row r="658" spans="1:12" ht="16.5" customHeight="1" x14ac:dyDescent="0.25">
      <c r="A658" s="179"/>
      <c r="B658" s="179"/>
      <c r="C658" s="155"/>
      <c r="D658" s="12" t="s">
        <v>9</v>
      </c>
      <c r="E658" s="31">
        <v>0</v>
      </c>
      <c r="F658" s="12" t="s">
        <v>273</v>
      </c>
      <c r="G658" s="11">
        <v>0</v>
      </c>
      <c r="H658" s="11"/>
      <c r="I658" s="11"/>
      <c r="J658" s="11"/>
      <c r="K658" s="11"/>
      <c r="L658" s="179"/>
    </row>
    <row r="659" spans="1:12" ht="16.5" customHeight="1" x14ac:dyDescent="0.25">
      <c r="A659" s="153" t="s">
        <v>105</v>
      </c>
      <c r="B659" s="153" t="s">
        <v>376</v>
      </c>
      <c r="C659" s="120"/>
      <c r="D659" s="56" t="s">
        <v>4</v>
      </c>
      <c r="E659" s="43">
        <f>SUM(E660:E663)</f>
        <v>12.5</v>
      </c>
      <c r="F659" s="56" t="s">
        <v>273</v>
      </c>
      <c r="G659" s="50">
        <v>0</v>
      </c>
      <c r="H659" s="11"/>
      <c r="I659" s="11"/>
      <c r="J659" s="11"/>
      <c r="K659" s="11"/>
      <c r="L659" s="122"/>
    </row>
    <row r="660" spans="1:12" ht="16.5" customHeight="1" x14ac:dyDescent="0.25">
      <c r="A660" s="154"/>
      <c r="B660" s="154"/>
      <c r="C660" s="120"/>
      <c r="D660" s="122" t="s">
        <v>5</v>
      </c>
      <c r="E660" s="31">
        <v>12.5</v>
      </c>
      <c r="F660" s="122" t="s">
        <v>273</v>
      </c>
      <c r="G660" s="11">
        <v>0</v>
      </c>
      <c r="H660" s="11"/>
      <c r="I660" s="11"/>
      <c r="J660" s="11"/>
      <c r="K660" s="11"/>
      <c r="L660" s="122"/>
    </row>
    <row r="661" spans="1:12" ht="16.5" customHeight="1" x14ac:dyDescent="0.25">
      <c r="A661" s="154"/>
      <c r="B661" s="154"/>
      <c r="C661" s="120"/>
      <c r="D661" s="122" t="s">
        <v>6</v>
      </c>
      <c r="E661" s="31">
        <v>0</v>
      </c>
      <c r="F661" s="122" t="s">
        <v>273</v>
      </c>
      <c r="G661" s="11">
        <v>0</v>
      </c>
      <c r="H661" s="11"/>
      <c r="I661" s="11"/>
      <c r="J661" s="11"/>
      <c r="K661" s="11"/>
      <c r="L661" s="122"/>
    </row>
    <row r="662" spans="1:12" ht="16.5" customHeight="1" x14ac:dyDescent="0.25">
      <c r="A662" s="154"/>
      <c r="B662" s="154"/>
      <c r="C662" s="120"/>
      <c r="D662" s="122" t="s">
        <v>23</v>
      </c>
      <c r="E662" s="31">
        <v>0</v>
      </c>
      <c r="F662" s="122" t="s">
        <v>273</v>
      </c>
      <c r="G662" s="11">
        <v>0</v>
      </c>
      <c r="H662" s="11"/>
      <c r="I662" s="11"/>
      <c r="J662" s="11"/>
      <c r="K662" s="11"/>
      <c r="L662" s="122"/>
    </row>
    <row r="663" spans="1:12" ht="16.5" customHeight="1" x14ac:dyDescent="0.25">
      <c r="A663" s="155"/>
      <c r="B663" s="155"/>
      <c r="C663" s="120"/>
      <c r="D663" s="122" t="s">
        <v>9</v>
      </c>
      <c r="E663" s="31">
        <v>0</v>
      </c>
      <c r="F663" s="122" t="s">
        <v>273</v>
      </c>
      <c r="G663" s="11">
        <v>0</v>
      </c>
      <c r="H663" s="11"/>
      <c r="I663" s="11"/>
      <c r="J663" s="11"/>
      <c r="K663" s="11"/>
      <c r="L663" s="122"/>
    </row>
    <row r="664" spans="1:12" ht="16.5" customHeight="1" x14ac:dyDescent="0.25">
      <c r="A664" s="187" t="s">
        <v>233</v>
      </c>
      <c r="B664" s="187" t="s">
        <v>254</v>
      </c>
      <c r="C664" s="180"/>
      <c r="D664" s="69" t="s">
        <v>4</v>
      </c>
      <c r="E664" s="52">
        <f>E665+E666+E667+E668</f>
        <v>35842.684880000001</v>
      </c>
      <c r="F664" s="69">
        <f>F665+F666+F667+F668</f>
        <v>31551.602620000001</v>
      </c>
      <c r="G664" s="53">
        <f>F664/E664*100</f>
        <v>88.028011086874812</v>
      </c>
      <c r="H664" s="53"/>
      <c r="I664" s="53"/>
      <c r="J664" s="53"/>
      <c r="K664" s="53"/>
      <c r="L664" s="189" t="s">
        <v>237</v>
      </c>
    </row>
    <row r="665" spans="1:12" ht="16.5" customHeight="1" x14ac:dyDescent="0.25">
      <c r="A665" s="187"/>
      <c r="B665" s="187"/>
      <c r="C665" s="181"/>
      <c r="D665" s="69" t="s">
        <v>5</v>
      </c>
      <c r="E665" s="52">
        <f t="shared" ref="E665:F668" si="17">E671</f>
        <v>1809.2753</v>
      </c>
      <c r="F665" s="69">
        <f t="shared" si="17"/>
        <v>1577.5810799999999</v>
      </c>
      <c r="G665" s="53">
        <f>F665/E665*100</f>
        <v>87.194087046896612</v>
      </c>
      <c r="H665" s="53"/>
      <c r="I665" s="53"/>
      <c r="J665" s="53"/>
      <c r="K665" s="53"/>
      <c r="L665" s="189"/>
    </row>
    <row r="666" spans="1:12" ht="16.5" customHeight="1" x14ac:dyDescent="0.25">
      <c r="A666" s="187"/>
      <c r="B666" s="187"/>
      <c r="C666" s="181"/>
      <c r="D666" s="69" t="s">
        <v>6</v>
      </c>
      <c r="E666" s="52">
        <f t="shared" si="17"/>
        <v>34033.40958</v>
      </c>
      <c r="F666" s="69">
        <f t="shared" si="17"/>
        <v>29974.021540000002</v>
      </c>
      <c r="G666" s="53">
        <f>F666/E666*100</f>
        <v>88.07234394056853</v>
      </c>
      <c r="H666" s="53"/>
      <c r="I666" s="53"/>
      <c r="J666" s="53"/>
      <c r="K666" s="53"/>
      <c r="L666" s="189"/>
    </row>
    <row r="667" spans="1:12" ht="16.5" customHeight="1" x14ac:dyDescent="0.25">
      <c r="A667" s="187"/>
      <c r="B667" s="187"/>
      <c r="C667" s="181"/>
      <c r="D667" s="69" t="s">
        <v>23</v>
      </c>
      <c r="E667" s="52">
        <f t="shared" si="17"/>
        <v>0</v>
      </c>
      <c r="F667" s="52" t="str">
        <f>F673</f>
        <v>0,0</v>
      </c>
      <c r="G667" s="53">
        <v>0</v>
      </c>
      <c r="H667" s="53"/>
      <c r="I667" s="53"/>
      <c r="J667" s="53"/>
      <c r="K667" s="53"/>
      <c r="L667" s="189"/>
    </row>
    <row r="668" spans="1:12" ht="16.5" customHeight="1" x14ac:dyDescent="0.25">
      <c r="A668" s="187"/>
      <c r="B668" s="187"/>
      <c r="C668" s="182"/>
      <c r="D668" s="69" t="s">
        <v>9</v>
      </c>
      <c r="E668" s="52">
        <f t="shared" si="17"/>
        <v>0</v>
      </c>
      <c r="F668" s="52">
        <f t="shared" ref="F668" si="18">F674</f>
        <v>0</v>
      </c>
      <c r="G668" s="53">
        <v>0</v>
      </c>
      <c r="H668" s="53"/>
      <c r="I668" s="53"/>
      <c r="J668" s="53"/>
      <c r="K668" s="53"/>
      <c r="L668" s="189"/>
    </row>
    <row r="669" spans="1:12" ht="16.5" customHeight="1" x14ac:dyDescent="0.25">
      <c r="A669" s="188" t="s">
        <v>255</v>
      </c>
      <c r="B669" s="188"/>
      <c r="C669" s="188"/>
      <c r="D669" s="188"/>
      <c r="E669" s="188"/>
      <c r="F669" s="188"/>
      <c r="G669" s="188"/>
      <c r="H669" s="188"/>
      <c r="I669" s="188"/>
      <c r="J669" s="188"/>
      <c r="K669" s="188"/>
      <c r="L669" s="188"/>
    </row>
    <row r="670" spans="1:12" ht="16.5" customHeight="1" x14ac:dyDescent="0.25">
      <c r="A670" s="179" t="s">
        <v>38</v>
      </c>
      <c r="B670" s="179" t="s">
        <v>256</v>
      </c>
      <c r="C670" s="179"/>
      <c r="D670" s="56" t="s">
        <v>4</v>
      </c>
      <c r="E670" s="43">
        <f>E671+E672+E673+E674</f>
        <v>35842.684880000001</v>
      </c>
      <c r="F670" s="43">
        <f>F671+F672+F673+F674</f>
        <v>31551.602620000001</v>
      </c>
      <c r="G670" s="50">
        <f>F670/E670*100</f>
        <v>88.028011086874812</v>
      </c>
      <c r="H670" s="50"/>
      <c r="I670" s="50"/>
      <c r="J670" s="50"/>
      <c r="K670" s="50"/>
      <c r="L670" s="179" t="s">
        <v>237</v>
      </c>
    </row>
    <row r="671" spans="1:12" ht="16.5" customHeight="1" x14ac:dyDescent="0.25">
      <c r="A671" s="179"/>
      <c r="B671" s="179"/>
      <c r="C671" s="179"/>
      <c r="D671" s="12" t="s">
        <v>5</v>
      </c>
      <c r="E671" s="31">
        <f>E676+E681+E686</f>
        <v>1809.2753</v>
      </c>
      <c r="F671" s="31">
        <f>F676+F681+F686</f>
        <v>1577.5810799999999</v>
      </c>
      <c r="G671" s="11">
        <f>F671/E671*100</f>
        <v>87.194087046896612</v>
      </c>
      <c r="H671" s="11"/>
      <c r="I671" s="11"/>
      <c r="J671" s="11"/>
      <c r="K671" s="11"/>
      <c r="L671" s="179"/>
    </row>
    <row r="672" spans="1:12" ht="16.5" customHeight="1" x14ac:dyDescent="0.25">
      <c r="A672" s="179"/>
      <c r="B672" s="179"/>
      <c r="C672" s="179"/>
      <c r="D672" s="12" t="s">
        <v>6</v>
      </c>
      <c r="E672" s="31">
        <f>E677+E682+E687</f>
        <v>34033.40958</v>
      </c>
      <c r="F672" s="31">
        <f>F677+F682+F687</f>
        <v>29974.021540000002</v>
      </c>
      <c r="G672" s="11">
        <f>F672/E672*100</f>
        <v>88.07234394056853</v>
      </c>
      <c r="H672" s="11"/>
      <c r="I672" s="11"/>
      <c r="J672" s="11"/>
      <c r="K672" s="11"/>
      <c r="L672" s="179"/>
    </row>
    <row r="673" spans="1:12" ht="16.5" customHeight="1" x14ac:dyDescent="0.25">
      <c r="A673" s="179"/>
      <c r="B673" s="179"/>
      <c r="C673" s="179"/>
      <c r="D673" s="12" t="s">
        <v>23</v>
      </c>
      <c r="E673" s="31">
        <f>E678+E683</f>
        <v>0</v>
      </c>
      <c r="F673" s="31" t="s">
        <v>273</v>
      </c>
      <c r="G673" s="11">
        <v>0</v>
      </c>
      <c r="H673" s="11"/>
      <c r="I673" s="11"/>
      <c r="J673" s="11"/>
      <c r="K673" s="11"/>
      <c r="L673" s="179"/>
    </row>
    <row r="674" spans="1:12" ht="16.5" customHeight="1" x14ac:dyDescent="0.25">
      <c r="A674" s="179"/>
      <c r="B674" s="179"/>
      <c r="C674" s="179"/>
      <c r="D674" s="12" t="s">
        <v>9</v>
      </c>
      <c r="E674" s="31">
        <f>E679+E684</f>
        <v>0</v>
      </c>
      <c r="F674" s="31">
        <v>0</v>
      </c>
      <c r="G674" s="11">
        <v>0</v>
      </c>
      <c r="H674" s="11"/>
      <c r="I674" s="11"/>
      <c r="J674" s="11"/>
      <c r="K674" s="11"/>
      <c r="L674" s="179"/>
    </row>
    <row r="675" spans="1:12" ht="22.5" customHeight="1" x14ac:dyDescent="0.25">
      <c r="A675" s="190" t="s">
        <v>196</v>
      </c>
      <c r="B675" s="190" t="s">
        <v>257</v>
      </c>
      <c r="C675" s="159"/>
      <c r="D675" s="70" t="s">
        <v>4</v>
      </c>
      <c r="E675" s="55">
        <f>E676+E677+E678+E679</f>
        <v>34548.878920000003</v>
      </c>
      <c r="F675" s="55">
        <f>F676+F677+F678+F679</f>
        <v>31551.602620000001</v>
      </c>
      <c r="G675" s="62">
        <f>F675/E675*100</f>
        <v>91.324533838159056</v>
      </c>
      <c r="H675" s="139" t="s">
        <v>396</v>
      </c>
      <c r="I675" s="19">
        <v>351.88</v>
      </c>
      <c r="J675" s="19">
        <v>323.01</v>
      </c>
      <c r="K675" s="19">
        <f>J675/I675*100</f>
        <v>91.795498465385933</v>
      </c>
      <c r="L675" s="190" t="s">
        <v>238</v>
      </c>
    </row>
    <row r="676" spans="1:12" ht="16.5" customHeight="1" x14ac:dyDescent="0.25">
      <c r="A676" s="190"/>
      <c r="B676" s="190"/>
      <c r="C676" s="160"/>
      <c r="D676" s="29" t="s">
        <v>5</v>
      </c>
      <c r="E676" s="18">
        <v>1727.4449</v>
      </c>
      <c r="F676" s="18">
        <v>1577.5810799999999</v>
      </c>
      <c r="G676" s="19">
        <f>F676/E676*100</f>
        <v>91.32453833983358</v>
      </c>
      <c r="H676" s="19"/>
      <c r="I676" s="19"/>
      <c r="J676" s="19"/>
      <c r="K676" s="19"/>
      <c r="L676" s="190"/>
    </row>
    <row r="677" spans="1:12" ht="16.5" customHeight="1" x14ac:dyDescent="0.25">
      <c r="A677" s="190"/>
      <c r="B677" s="190"/>
      <c r="C677" s="160"/>
      <c r="D677" s="29" t="s">
        <v>6</v>
      </c>
      <c r="E677" s="18">
        <v>32821.434020000001</v>
      </c>
      <c r="F677" s="18">
        <v>29974.021540000002</v>
      </c>
      <c r="G677" s="19">
        <f>F677/E677*100</f>
        <v>91.32453360122868</v>
      </c>
      <c r="H677" s="19"/>
      <c r="I677" s="19"/>
      <c r="J677" s="19"/>
      <c r="K677" s="19"/>
      <c r="L677" s="190"/>
    </row>
    <row r="678" spans="1:12" ht="16.5" customHeight="1" x14ac:dyDescent="0.25">
      <c r="A678" s="190"/>
      <c r="B678" s="190"/>
      <c r="C678" s="160"/>
      <c r="D678" s="29" t="s">
        <v>23</v>
      </c>
      <c r="E678" s="18">
        <v>0</v>
      </c>
      <c r="F678" s="18" t="s">
        <v>273</v>
      </c>
      <c r="G678" s="19">
        <v>0</v>
      </c>
      <c r="H678" s="19"/>
      <c r="I678" s="19"/>
      <c r="J678" s="19"/>
      <c r="K678" s="19"/>
      <c r="L678" s="190"/>
    </row>
    <row r="679" spans="1:12" ht="16.5" customHeight="1" x14ac:dyDescent="0.25">
      <c r="A679" s="190"/>
      <c r="B679" s="190"/>
      <c r="C679" s="161"/>
      <c r="D679" s="29" t="s">
        <v>9</v>
      </c>
      <c r="E679" s="18">
        <v>0</v>
      </c>
      <c r="F679" s="18" t="s">
        <v>273</v>
      </c>
      <c r="G679" s="19">
        <v>0</v>
      </c>
      <c r="H679" s="19"/>
      <c r="I679" s="19"/>
      <c r="J679" s="19"/>
      <c r="K679" s="19"/>
      <c r="L679" s="190"/>
    </row>
    <row r="680" spans="1:12" ht="16.5" customHeight="1" x14ac:dyDescent="0.25">
      <c r="A680" s="190" t="s">
        <v>197</v>
      </c>
      <c r="B680" s="190" t="s">
        <v>274</v>
      </c>
      <c r="C680" s="159"/>
      <c r="D680" s="70" t="s">
        <v>4</v>
      </c>
      <c r="E680" s="55">
        <f>E681+E682+E683+E684</f>
        <v>18</v>
      </c>
      <c r="F680" s="55" t="s">
        <v>273</v>
      </c>
      <c r="G680" s="62">
        <f>F680/E680*100</f>
        <v>0</v>
      </c>
      <c r="H680" s="139" t="s">
        <v>422</v>
      </c>
      <c r="I680" s="140">
        <v>100</v>
      </c>
      <c r="J680" s="140">
        <v>0</v>
      </c>
      <c r="K680" s="19">
        <v>0</v>
      </c>
      <c r="L680" s="190" t="s">
        <v>49</v>
      </c>
    </row>
    <row r="681" spans="1:12" ht="16.5" customHeight="1" x14ac:dyDescent="0.25">
      <c r="A681" s="190"/>
      <c r="B681" s="190"/>
      <c r="C681" s="160"/>
      <c r="D681" s="29" t="s">
        <v>5</v>
      </c>
      <c r="E681" s="18">
        <v>18</v>
      </c>
      <c r="F681" s="18" t="s">
        <v>273</v>
      </c>
      <c r="G681" s="19">
        <f>F681/E681*100</f>
        <v>0</v>
      </c>
      <c r="H681" s="19"/>
      <c r="I681" s="19"/>
      <c r="J681" s="19"/>
      <c r="K681" s="19"/>
      <c r="L681" s="190"/>
    </row>
    <row r="682" spans="1:12" ht="16.5" customHeight="1" x14ac:dyDescent="0.25">
      <c r="A682" s="190"/>
      <c r="B682" s="190"/>
      <c r="C682" s="160"/>
      <c r="D682" s="29" t="s">
        <v>6</v>
      </c>
      <c r="E682" s="18">
        <v>0</v>
      </c>
      <c r="F682" s="18" t="s">
        <v>273</v>
      </c>
      <c r="G682" s="19">
        <v>0</v>
      </c>
      <c r="H682" s="19"/>
      <c r="I682" s="19"/>
      <c r="J682" s="19"/>
      <c r="K682" s="19"/>
      <c r="L682" s="190"/>
    </row>
    <row r="683" spans="1:12" ht="16.5" customHeight="1" x14ac:dyDescent="0.25">
      <c r="A683" s="190"/>
      <c r="B683" s="190"/>
      <c r="C683" s="160"/>
      <c r="D683" s="29" t="s">
        <v>23</v>
      </c>
      <c r="E683" s="18">
        <v>0</v>
      </c>
      <c r="F683" s="18" t="s">
        <v>273</v>
      </c>
      <c r="G683" s="19">
        <v>0</v>
      </c>
      <c r="H683" s="19"/>
      <c r="I683" s="19"/>
      <c r="J683" s="19"/>
      <c r="K683" s="19"/>
      <c r="L683" s="190"/>
    </row>
    <row r="684" spans="1:12" ht="16.5" customHeight="1" x14ac:dyDescent="0.25">
      <c r="A684" s="190"/>
      <c r="B684" s="190"/>
      <c r="C684" s="161"/>
      <c r="D684" s="29" t="s">
        <v>9</v>
      </c>
      <c r="E684" s="18">
        <v>0</v>
      </c>
      <c r="F684" s="18" t="s">
        <v>273</v>
      </c>
      <c r="G684" s="19">
        <v>0</v>
      </c>
      <c r="H684" s="19"/>
      <c r="I684" s="19"/>
      <c r="J684" s="19"/>
      <c r="K684" s="19"/>
      <c r="L684" s="190"/>
    </row>
    <row r="685" spans="1:12" ht="16.5" customHeight="1" x14ac:dyDescent="0.25">
      <c r="A685" s="159" t="s">
        <v>377</v>
      </c>
      <c r="B685" s="159" t="s">
        <v>378</v>
      </c>
      <c r="C685" s="127"/>
      <c r="D685" s="70" t="s">
        <v>4</v>
      </c>
      <c r="E685" s="55">
        <f>SUM(E686:E689)</f>
        <v>1275.8059600000001</v>
      </c>
      <c r="F685" s="55">
        <v>0</v>
      </c>
      <c r="G685" s="62">
        <v>0</v>
      </c>
      <c r="H685" s="139" t="s">
        <v>423</v>
      </c>
      <c r="I685" s="140">
        <v>1</v>
      </c>
      <c r="J685" s="140">
        <v>0</v>
      </c>
      <c r="K685" s="19">
        <v>0</v>
      </c>
      <c r="L685" s="159"/>
    </row>
    <row r="686" spans="1:12" ht="16.5" customHeight="1" x14ac:dyDescent="0.25">
      <c r="A686" s="160"/>
      <c r="B686" s="160"/>
      <c r="C686" s="127"/>
      <c r="D686" s="124" t="s">
        <v>5</v>
      </c>
      <c r="E686" s="18">
        <v>63.830399999999997</v>
      </c>
      <c r="F686" s="18">
        <v>0</v>
      </c>
      <c r="G686" s="19">
        <v>0</v>
      </c>
      <c r="H686" s="19"/>
      <c r="I686" s="19"/>
      <c r="J686" s="19"/>
      <c r="K686" s="19"/>
      <c r="L686" s="160"/>
    </row>
    <row r="687" spans="1:12" ht="16.5" customHeight="1" x14ac:dyDescent="0.25">
      <c r="A687" s="160"/>
      <c r="B687" s="160"/>
      <c r="C687" s="127"/>
      <c r="D687" s="124" t="s">
        <v>6</v>
      </c>
      <c r="E687" s="18">
        <v>1211.9755600000001</v>
      </c>
      <c r="F687" s="18">
        <v>0</v>
      </c>
      <c r="G687" s="19">
        <v>0</v>
      </c>
      <c r="H687" s="19"/>
      <c r="I687" s="19"/>
      <c r="J687" s="19"/>
      <c r="K687" s="19"/>
      <c r="L687" s="160"/>
    </row>
    <row r="688" spans="1:12" ht="16.5" customHeight="1" x14ac:dyDescent="0.25">
      <c r="A688" s="160"/>
      <c r="B688" s="160"/>
      <c r="C688" s="127"/>
      <c r="D688" s="124" t="s">
        <v>23</v>
      </c>
      <c r="E688" s="18">
        <v>0</v>
      </c>
      <c r="F688" s="18">
        <v>0</v>
      </c>
      <c r="G688" s="19">
        <v>0</v>
      </c>
      <c r="H688" s="19"/>
      <c r="I688" s="19"/>
      <c r="J688" s="19"/>
      <c r="K688" s="19"/>
      <c r="L688" s="160"/>
    </row>
    <row r="689" spans="1:12" ht="16.5" customHeight="1" x14ac:dyDescent="0.25">
      <c r="A689" s="161"/>
      <c r="B689" s="161"/>
      <c r="C689" s="127"/>
      <c r="D689" s="124" t="s">
        <v>9</v>
      </c>
      <c r="E689" s="18">
        <v>0</v>
      </c>
      <c r="F689" s="18">
        <v>0</v>
      </c>
      <c r="G689" s="19">
        <v>0</v>
      </c>
      <c r="H689" s="19"/>
      <c r="I689" s="19"/>
      <c r="J689" s="19"/>
      <c r="K689" s="19"/>
      <c r="L689" s="161"/>
    </row>
    <row r="690" spans="1:12" ht="16.5" customHeight="1" x14ac:dyDescent="0.25">
      <c r="A690" s="186" t="s">
        <v>298</v>
      </c>
      <c r="B690" s="186" t="s">
        <v>258</v>
      </c>
      <c r="C690" s="191"/>
      <c r="D690" s="89" t="s">
        <v>4</v>
      </c>
      <c r="E690" s="35">
        <f>SUM(E691:E694)</f>
        <v>2084</v>
      </c>
      <c r="F690" s="34">
        <f>F691+F692+F693+F694</f>
        <v>1736.79</v>
      </c>
      <c r="G690" s="35">
        <f>F690/E690*100</f>
        <v>83.339251439539339</v>
      </c>
      <c r="H690" s="35"/>
      <c r="I690" s="35"/>
      <c r="J690" s="35"/>
      <c r="K690" s="35"/>
      <c r="L690" s="211" t="s">
        <v>223</v>
      </c>
    </row>
    <row r="691" spans="1:12" ht="16.5" customHeight="1" x14ac:dyDescent="0.25">
      <c r="A691" s="211"/>
      <c r="B691" s="186"/>
      <c r="C691" s="192"/>
      <c r="D691" s="89" t="s">
        <v>5</v>
      </c>
      <c r="E691" s="35">
        <f>E697</f>
        <v>0</v>
      </c>
      <c r="F691" s="89" t="s">
        <v>273</v>
      </c>
      <c r="G691" s="35">
        <v>0</v>
      </c>
      <c r="H691" s="35"/>
      <c r="I691" s="35"/>
      <c r="J691" s="35"/>
      <c r="K691" s="35"/>
      <c r="L691" s="211"/>
    </row>
    <row r="692" spans="1:12" ht="16.5" customHeight="1" x14ac:dyDescent="0.25">
      <c r="A692" s="211"/>
      <c r="B692" s="186"/>
      <c r="C692" s="192"/>
      <c r="D692" s="89" t="s">
        <v>6</v>
      </c>
      <c r="E692" s="35">
        <v>1459</v>
      </c>
      <c r="F692" s="89" t="s">
        <v>380</v>
      </c>
      <c r="G692" s="35">
        <f>F692/E692*100</f>
        <v>83.327827278958182</v>
      </c>
      <c r="H692" s="35"/>
      <c r="I692" s="35"/>
      <c r="J692" s="35"/>
      <c r="K692" s="35"/>
      <c r="L692" s="211"/>
    </row>
    <row r="693" spans="1:12" ht="16.5" customHeight="1" x14ac:dyDescent="0.25">
      <c r="A693" s="211"/>
      <c r="B693" s="186"/>
      <c r="C693" s="192"/>
      <c r="D693" s="89" t="s">
        <v>23</v>
      </c>
      <c r="E693" s="35">
        <v>0</v>
      </c>
      <c r="F693" s="89" t="s">
        <v>273</v>
      </c>
      <c r="G693" s="35">
        <v>0</v>
      </c>
      <c r="H693" s="35"/>
      <c r="I693" s="35"/>
      <c r="J693" s="35"/>
      <c r="K693" s="35"/>
      <c r="L693" s="211"/>
    </row>
    <row r="694" spans="1:12" ht="16.5" customHeight="1" x14ac:dyDescent="0.25">
      <c r="A694" s="211"/>
      <c r="B694" s="186"/>
      <c r="C694" s="192"/>
      <c r="D694" s="89" t="s">
        <v>9</v>
      </c>
      <c r="E694" s="35">
        <v>625</v>
      </c>
      <c r="F694" s="89" t="s">
        <v>379</v>
      </c>
      <c r="G694" s="35">
        <f>F694/E694*100</f>
        <v>83.365920000000003</v>
      </c>
      <c r="H694" s="35"/>
      <c r="I694" s="35"/>
      <c r="J694" s="35"/>
      <c r="K694" s="35"/>
      <c r="L694" s="211"/>
    </row>
    <row r="695" spans="1:12" ht="15.75" customHeight="1" x14ac:dyDescent="0.25">
      <c r="A695" s="188" t="s">
        <v>259</v>
      </c>
      <c r="B695" s="188"/>
      <c r="C695" s="188"/>
      <c r="D695" s="188"/>
      <c r="E695" s="188"/>
      <c r="F695" s="188"/>
      <c r="G695" s="188"/>
      <c r="H695" s="188"/>
      <c r="I695" s="188"/>
      <c r="J695" s="188"/>
      <c r="K695" s="188"/>
      <c r="L695" s="188"/>
    </row>
    <row r="696" spans="1:12" ht="16.5" customHeight="1" x14ac:dyDescent="0.25">
      <c r="A696" s="179" t="s">
        <v>3</v>
      </c>
      <c r="B696" s="179" t="s">
        <v>260</v>
      </c>
      <c r="C696" s="179"/>
      <c r="D696" s="88" t="s">
        <v>4</v>
      </c>
      <c r="E696" s="11">
        <f>SUM(E691:E694)</f>
        <v>2084</v>
      </c>
      <c r="F696" s="31">
        <f>F697+F698+F699+F700</f>
        <v>1736.79</v>
      </c>
      <c r="G696" s="11">
        <f>F696/E696*100</f>
        <v>83.339251439539339</v>
      </c>
      <c r="H696" s="11" t="s">
        <v>424</v>
      </c>
      <c r="I696" s="11">
        <v>200</v>
      </c>
      <c r="J696" s="11">
        <v>252.3</v>
      </c>
      <c r="K696" s="11">
        <v>126</v>
      </c>
      <c r="L696" s="179" t="s">
        <v>287</v>
      </c>
    </row>
    <row r="697" spans="1:12" ht="16.5" customHeight="1" x14ac:dyDescent="0.25">
      <c r="A697" s="179"/>
      <c r="B697" s="179"/>
      <c r="C697" s="179"/>
      <c r="D697" s="88" t="s">
        <v>5</v>
      </c>
      <c r="E697" s="11">
        <v>0</v>
      </c>
      <c r="F697" s="88" t="s">
        <v>273</v>
      </c>
      <c r="G697" s="11">
        <v>0</v>
      </c>
      <c r="H697" s="135" t="s">
        <v>425</v>
      </c>
      <c r="I697" s="137">
        <v>3</v>
      </c>
      <c r="J697" s="137">
        <v>2</v>
      </c>
      <c r="K697" s="137">
        <f>J697/I697*100</f>
        <v>66.666666666666657</v>
      </c>
      <c r="L697" s="179"/>
    </row>
    <row r="698" spans="1:12" ht="16.5" customHeight="1" x14ac:dyDescent="0.25">
      <c r="A698" s="179"/>
      <c r="B698" s="179"/>
      <c r="C698" s="179"/>
      <c r="D698" s="88" t="s">
        <v>6</v>
      </c>
      <c r="E698" s="11">
        <v>1459</v>
      </c>
      <c r="F698" s="88" t="s">
        <v>380</v>
      </c>
      <c r="G698" s="11">
        <f>F698/E698*100</f>
        <v>83.327827278958182</v>
      </c>
      <c r="H698" s="135" t="s">
        <v>426</v>
      </c>
      <c r="I698" s="137">
        <v>1</v>
      </c>
      <c r="J698" s="137">
        <v>1</v>
      </c>
      <c r="K698" s="137">
        <f>J698/I698*100</f>
        <v>100</v>
      </c>
      <c r="L698" s="179"/>
    </row>
    <row r="699" spans="1:12" ht="16.5" customHeight="1" x14ac:dyDescent="0.25">
      <c r="A699" s="179"/>
      <c r="B699" s="179"/>
      <c r="C699" s="179"/>
      <c r="D699" s="88" t="s">
        <v>23</v>
      </c>
      <c r="E699" s="11">
        <v>0</v>
      </c>
      <c r="F699" s="88" t="s">
        <v>273</v>
      </c>
      <c r="G699" s="11">
        <v>0</v>
      </c>
      <c r="H699" s="11"/>
      <c r="I699" s="11"/>
      <c r="J699" s="11"/>
      <c r="K699" s="11"/>
      <c r="L699" s="179"/>
    </row>
    <row r="700" spans="1:12" ht="16.5" customHeight="1" x14ac:dyDescent="0.25">
      <c r="A700" s="179"/>
      <c r="B700" s="179"/>
      <c r="C700" s="179"/>
      <c r="D700" s="88" t="s">
        <v>9</v>
      </c>
      <c r="E700" s="11">
        <v>625</v>
      </c>
      <c r="F700" s="88" t="s">
        <v>379</v>
      </c>
      <c r="G700" s="11">
        <f>F700/E700*100</f>
        <v>83.365920000000003</v>
      </c>
      <c r="H700" s="11"/>
      <c r="I700" s="11"/>
      <c r="J700" s="11"/>
      <c r="K700" s="11"/>
      <c r="L700" s="179"/>
    </row>
    <row r="701" spans="1:12" ht="16.5" customHeight="1" x14ac:dyDescent="0.25">
      <c r="A701" s="186" t="s">
        <v>299</v>
      </c>
      <c r="B701" s="186" t="s">
        <v>261</v>
      </c>
      <c r="C701" s="191"/>
      <c r="D701" s="33" t="s">
        <v>4</v>
      </c>
      <c r="E701" s="34">
        <f>E702+E703+E704+E705</f>
        <v>1276.5</v>
      </c>
      <c r="F701" s="71" t="s">
        <v>273</v>
      </c>
      <c r="G701" s="35">
        <f t="shared" ref="G701:G703" si="19">F701/E701*100</f>
        <v>0</v>
      </c>
      <c r="H701" s="35"/>
      <c r="I701" s="35"/>
      <c r="J701" s="35"/>
      <c r="K701" s="35"/>
      <c r="L701" s="211" t="s">
        <v>263</v>
      </c>
    </row>
    <row r="702" spans="1:12" ht="16.5" customHeight="1" x14ac:dyDescent="0.25">
      <c r="A702" s="211"/>
      <c r="B702" s="186"/>
      <c r="C702" s="192"/>
      <c r="D702" s="33" t="s">
        <v>5</v>
      </c>
      <c r="E702" s="34">
        <f>E708+E713</f>
        <v>412</v>
      </c>
      <c r="F702" s="71" t="s">
        <v>273</v>
      </c>
      <c r="G702" s="35">
        <f t="shared" si="19"/>
        <v>0</v>
      </c>
      <c r="H702" s="35"/>
      <c r="I702" s="35"/>
      <c r="J702" s="35"/>
      <c r="K702" s="35"/>
      <c r="L702" s="211"/>
    </row>
    <row r="703" spans="1:12" ht="16.5" customHeight="1" x14ac:dyDescent="0.25">
      <c r="A703" s="211"/>
      <c r="B703" s="186"/>
      <c r="C703" s="192"/>
      <c r="D703" s="33" t="s">
        <v>6</v>
      </c>
      <c r="E703" s="34">
        <f>E709+E714</f>
        <v>864.5</v>
      </c>
      <c r="F703" s="71" t="s">
        <v>273</v>
      </c>
      <c r="G703" s="35">
        <f t="shared" si="19"/>
        <v>0</v>
      </c>
      <c r="H703" s="35"/>
      <c r="I703" s="35"/>
      <c r="J703" s="35"/>
      <c r="K703" s="35"/>
      <c r="L703" s="211"/>
    </row>
    <row r="704" spans="1:12" ht="16.5" customHeight="1" x14ac:dyDescent="0.25">
      <c r="A704" s="211"/>
      <c r="B704" s="186"/>
      <c r="C704" s="192"/>
      <c r="D704" s="33" t="s">
        <v>23</v>
      </c>
      <c r="E704" s="34">
        <f>E710+E715</f>
        <v>0</v>
      </c>
      <c r="F704" s="71" t="s">
        <v>273</v>
      </c>
      <c r="G704" s="35">
        <v>0</v>
      </c>
      <c r="H704" s="35"/>
      <c r="I704" s="35"/>
      <c r="J704" s="35"/>
      <c r="K704" s="35"/>
      <c r="L704" s="211"/>
    </row>
    <row r="705" spans="1:12" ht="16.5" customHeight="1" x14ac:dyDescent="0.25">
      <c r="A705" s="211"/>
      <c r="B705" s="186"/>
      <c r="C705" s="286"/>
      <c r="D705" s="33" t="s">
        <v>9</v>
      </c>
      <c r="E705" s="34">
        <f>E711+E716</f>
        <v>0</v>
      </c>
      <c r="F705" s="71" t="s">
        <v>273</v>
      </c>
      <c r="G705" s="35">
        <v>0</v>
      </c>
      <c r="H705" s="35"/>
      <c r="I705" s="35"/>
      <c r="J705" s="35"/>
      <c r="K705" s="35"/>
      <c r="L705" s="211"/>
    </row>
    <row r="706" spans="1:12" ht="16.5" customHeight="1" x14ac:dyDescent="0.25">
      <c r="A706" s="188" t="s">
        <v>262</v>
      </c>
      <c r="B706" s="188"/>
      <c r="C706" s="188"/>
      <c r="D706" s="188"/>
      <c r="E706" s="188"/>
      <c r="F706" s="188"/>
      <c r="G706" s="188"/>
      <c r="H706" s="188"/>
      <c r="I706" s="188"/>
      <c r="J706" s="188"/>
      <c r="K706" s="188"/>
      <c r="L706" s="188"/>
    </row>
    <row r="707" spans="1:12" ht="30" customHeight="1" x14ac:dyDescent="0.25">
      <c r="A707" s="179" t="s">
        <v>136</v>
      </c>
      <c r="B707" s="179" t="s">
        <v>264</v>
      </c>
      <c r="C707" s="153"/>
      <c r="D707" s="56" t="s">
        <v>4</v>
      </c>
      <c r="E707" s="43">
        <f>E708+E709+E710+E711</f>
        <v>422</v>
      </c>
      <c r="F707" s="43">
        <f>F708+F709+F710+F711</f>
        <v>0</v>
      </c>
      <c r="G707" s="50">
        <f>F707/E707*100</f>
        <v>0</v>
      </c>
      <c r="H707" s="135" t="s">
        <v>417</v>
      </c>
      <c r="I707" s="137">
        <v>2</v>
      </c>
      <c r="J707" s="137">
        <v>0</v>
      </c>
      <c r="K707" s="11">
        <v>0</v>
      </c>
      <c r="L707" s="179" t="s">
        <v>49</v>
      </c>
    </row>
    <row r="708" spans="1:12" ht="16.5" customHeight="1" x14ac:dyDescent="0.25">
      <c r="A708" s="179"/>
      <c r="B708" s="179"/>
      <c r="C708" s="154"/>
      <c r="D708" s="12" t="s">
        <v>5</v>
      </c>
      <c r="E708" s="31">
        <v>22</v>
      </c>
      <c r="F708" s="31">
        <v>0</v>
      </c>
      <c r="G708" s="11">
        <f>F708/E708*100</f>
        <v>0</v>
      </c>
      <c r="H708" s="11"/>
      <c r="I708" s="11"/>
      <c r="J708" s="11"/>
      <c r="K708" s="11"/>
      <c r="L708" s="179"/>
    </row>
    <row r="709" spans="1:12" ht="16.5" customHeight="1" x14ac:dyDescent="0.25">
      <c r="A709" s="179"/>
      <c r="B709" s="179"/>
      <c r="C709" s="154"/>
      <c r="D709" s="12" t="s">
        <v>6</v>
      </c>
      <c r="E709" s="31">
        <v>400</v>
      </c>
      <c r="F709" s="31">
        <v>0</v>
      </c>
      <c r="G709" s="11">
        <v>0</v>
      </c>
      <c r="H709" s="11"/>
      <c r="I709" s="11"/>
      <c r="J709" s="11"/>
      <c r="K709" s="11"/>
      <c r="L709" s="179"/>
    </row>
    <row r="710" spans="1:12" ht="16.5" customHeight="1" x14ac:dyDescent="0.25">
      <c r="A710" s="179"/>
      <c r="B710" s="179"/>
      <c r="C710" s="154"/>
      <c r="D710" s="12" t="s">
        <v>23</v>
      </c>
      <c r="E710" s="31">
        <v>0</v>
      </c>
      <c r="F710" s="31">
        <v>0</v>
      </c>
      <c r="G710" s="11">
        <v>0</v>
      </c>
      <c r="H710" s="11"/>
      <c r="I710" s="11"/>
      <c r="J710" s="11"/>
      <c r="K710" s="11"/>
      <c r="L710" s="179"/>
    </row>
    <row r="711" spans="1:12" ht="16.5" customHeight="1" x14ac:dyDescent="0.25">
      <c r="A711" s="179"/>
      <c r="B711" s="179"/>
      <c r="C711" s="155"/>
      <c r="D711" s="12" t="s">
        <v>9</v>
      </c>
      <c r="E711" s="31">
        <v>0</v>
      </c>
      <c r="F711" s="31">
        <v>0</v>
      </c>
      <c r="G711" s="11">
        <v>0</v>
      </c>
      <c r="H711" s="11"/>
      <c r="I711" s="11"/>
      <c r="J711" s="11"/>
      <c r="K711" s="11"/>
      <c r="L711" s="179"/>
    </row>
    <row r="712" spans="1:12" ht="30" customHeight="1" x14ac:dyDescent="0.25">
      <c r="A712" s="179" t="s">
        <v>174</v>
      </c>
      <c r="B712" s="179" t="s">
        <v>265</v>
      </c>
      <c r="C712" s="153"/>
      <c r="D712" s="56" t="s">
        <v>4</v>
      </c>
      <c r="E712" s="43">
        <f>E713+E714+E715+E716</f>
        <v>854.5</v>
      </c>
      <c r="F712" s="43">
        <v>0</v>
      </c>
      <c r="G712" s="50">
        <f>F712/E712*100</f>
        <v>0</v>
      </c>
      <c r="H712" s="135" t="s">
        <v>416</v>
      </c>
      <c r="I712" s="137">
        <v>1</v>
      </c>
      <c r="J712" s="137">
        <v>0</v>
      </c>
      <c r="K712" s="11">
        <v>0</v>
      </c>
      <c r="L712" s="179" t="s">
        <v>49</v>
      </c>
    </row>
    <row r="713" spans="1:12" ht="16.5" customHeight="1" x14ac:dyDescent="0.25">
      <c r="A713" s="179"/>
      <c r="B713" s="179"/>
      <c r="C713" s="154"/>
      <c r="D713" s="12" t="s">
        <v>5</v>
      </c>
      <c r="E713" s="31">
        <v>390</v>
      </c>
      <c r="F713" s="31">
        <v>0</v>
      </c>
      <c r="G713" s="11">
        <f>F713/E713*100</f>
        <v>0</v>
      </c>
      <c r="H713" s="11"/>
      <c r="I713" s="11"/>
      <c r="J713" s="11"/>
      <c r="K713" s="11"/>
      <c r="L713" s="179"/>
    </row>
    <row r="714" spans="1:12" ht="16.5" customHeight="1" x14ac:dyDescent="0.25">
      <c r="A714" s="179"/>
      <c r="B714" s="179"/>
      <c r="C714" s="154"/>
      <c r="D714" s="12" t="s">
        <v>6</v>
      </c>
      <c r="E714" s="31">
        <v>464.5</v>
      </c>
      <c r="F714" s="31">
        <v>0</v>
      </c>
      <c r="G714" s="11">
        <f>F714/E714*100</f>
        <v>0</v>
      </c>
      <c r="H714" s="11"/>
      <c r="I714" s="11"/>
      <c r="J714" s="11"/>
      <c r="K714" s="11"/>
      <c r="L714" s="179"/>
    </row>
    <row r="715" spans="1:12" ht="16.5" customHeight="1" x14ac:dyDescent="0.25">
      <c r="A715" s="179"/>
      <c r="B715" s="179"/>
      <c r="C715" s="154"/>
      <c r="D715" s="12" t="s">
        <v>23</v>
      </c>
      <c r="E715" s="31">
        <v>0</v>
      </c>
      <c r="F715" s="31">
        <v>0</v>
      </c>
      <c r="G715" s="11">
        <v>0</v>
      </c>
      <c r="H715" s="11"/>
      <c r="I715" s="11"/>
      <c r="J715" s="11"/>
      <c r="K715" s="11"/>
      <c r="L715" s="179"/>
    </row>
    <row r="716" spans="1:12" ht="16.5" customHeight="1" x14ac:dyDescent="0.25">
      <c r="A716" s="179"/>
      <c r="B716" s="179"/>
      <c r="C716" s="155"/>
      <c r="D716" s="12" t="s">
        <v>9</v>
      </c>
      <c r="E716" s="31">
        <v>0</v>
      </c>
      <c r="F716" s="31">
        <v>0</v>
      </c>
      <c r="G716" s="11">
        <v>0</v>
      </c>
      <c r="H716" s="11"/>
      <c r="I716" s="11"/>
      <c r="J716" s="11"/>
      <c r="K716" s="11"/>
      <c r="L716" s="179"/>
    </row>
    <row r="717" spans="1:12" ht="16.5" customHeight="1" x14ac:dyDescent="0.25">
      <c r="A717" s="186" t="s">
        <v>300</v>
      </c>
      <c r="B717" s="186" t="s">
        <v>338</v>
      </c>
      <c r="C717" s="211"/>
      <c r="D717" s="33" t="s">
        <v>4</v>
      </c>
      <c r="E717" s="34">
        <f>E718+E719+E720+E721</f>
        <v>1271.4604299999999</v>
      </c>
      <c r="F717" s="34">
        <f>F718+F719+F720+F721</f>
        <v>273.50319000000002</v>
      </c>
      <c r="G717" s="35">
        <f>F717/E717*100</f>
        <v>21.510947847586579</v>
      </c>
      <c r="H717" s="35"/>
      <c r="I717" s="35"/>
      <c r="J717" s="35"/>
      <c r="K717" s="35"/>
      <c r="L717" s="211" t="s">
        <v>49</v>
      </c>
    </row>
    <row r="718" spans="1:12" ht="16.5" customHeight="1" x14ac:dyDescent="0.25">
      <c r="A718" s="211"/>
      <c r="B718" s="186"/>
      <c r="C718" s="211"/>
      <c r="D718" s="33" t="s">
        <v>5</v>
      </c>
      <c r="E718" s="34">
        <f t="shared" ref="E718:F721" si="20">E723+E734+E765</f>
        <v>1078.4504299999999</v>
      </c>
      <c r="F718" s="34">
        <f t="shared" si="20"/>
        <v>198.19074000000001</v>
      </c>
      <c r="G718" s="35">
        <f>F718/E718*100</f>
        <v>18.377362045281952</v>
      </c>
      <c r="H718" s="35"/>
      <c r="I718" s="35"/>
      <c r="J718" s="35"/>
      <c r="K718" s="35"/>
      <c r="L718" s="211"/>
    </row>
    <row r="719" spans="1:12" ht="16.5" customHeight="1" x14ac:dyDescent="0.25">
      <c r="A719" s="211"/>
      <c r="B719" s="186"/>
      <c r="C719" s="211"/>
      <c r="D719" s="33" t="s">
        <v>6</v>
      </c>
      <c r="E719" s="34">
        <f t="shared" si="20"/>
        <v>193.01</v>
      </c>
      <c r="F719" s="34">
        <f t="shared" si="20"/>
        <v>75.312449999999998</v>
      </c>
      <c r="G719" s="35">
        <f>F719/E719*100</f>
        <v>39.019973058390754</v>
      </c>
      <c r="H719" s="35"/>
      <c r="I719" s="35"/>
      <c r="J719" s="35"/>
      <c r="K719" s="35"/>
      <c r="L719" s="211"/>
    </row>
    <row r="720" spans="1:12" ht="16.5" customHeight="1" x14ac:dyDescent="0.25">
      <c r="A720" s="211"/>
      <c r="B720" s="186"/>
      <c r="C720" s="211"/>
      <c r="D720" s="33" t="s">
        <v>23</v>
      </c>
      <c r="E720" s="34">
        <f t="shared" si="20"/>
        <v>0</v>
      </c>
      <c r="F720" s="34">
        <f t="shared" si="20"/>
        <v>0</v>
      </c>
      <c r="G720" s="35">
        <v>0</v>
      </c>
      <c r="H720" s="35"/>
      <c r="I720" s="35"/>
      <c r="J720" s="35"/>
      <c r="K720" s="35"/>
      <c r="L720" s="211"/>
    </row>
    <row r="721" spans="1:12" ht="16.5" customHeight="1" x14ac:dyDescent="0.25">
      <c r="A721" s="211"/>
      <c r="B721" s="186"/>
      <c r="C721" s="211"/>
      <c r="D721" s="33" t="s">
        <v>9</v>
      </c>
      <c r="E721" s="34">
        <f t="shared" si="20"/>
        <v>0</v>
      </c>
      <c r="F721" s="34">
        <f t="shared" si="20"/>
        <v>0</v>
      </c>
      <c r="G721" s="35">
        <v>0</v>
      </c>
      <c r="H721" s="35"/>
      <c r="I721" s="35"/>
      <c r="J721" s="35"/>
      <c r="K721" s="35"/>
      <c r="L721" s="211"/>
    </row>
    <row r="722" spans="1:12" ht="16.5" customHeight="1" x14ac:dyDescent="0.25">
      <c r="A722" s="187" t="s">
        <v>136</v>
      </c>
      <c r="B722" s="187" t="s">
        <v>339</v>
      </c>
      <c r="C722" s="189"/>
      <c r="D722" s="69" t="s">
        <v>4</v>
      </c>
      <c r="E722" s="52">
        <f>E723+E724+E725+E726</f>
        <v>473</v>
      </c>
      <c r="F722" s="52">
        <f>F723+F724+F725+F726</f>
        <v>185.46600000000001</v>
      </c>
      <c r="G722" s="53">
        <f>F722/E722*100</f>
        <v>39.210570824524318</v>
      </c>
      <c r="H722" s="53"/>
      <c r="I722" s="53"/>
      <c r="J722" s="53"/>
      <c r="K722" s="53"/>
      <c r="L722" s="189" t="s">
        <v>49</v>
      </c>
    </row>
    <row r="723" spans="1:12" ht="16.5" customHeight="1" x14ac:dyDescent="0.25">
      <c r="A723" s="187"/>
      <c r="B723" s="187"/>
      <c r="C723" s="189"/>
      <c r="D723" s="69" t="s">
        <v>5</v>
      </c>
      <c r="E723" s="52" t="str">
        <f>E729</f>
        <v>279,99</v>
      </c>
      <c r="F723" s="52" t="str">
        <f>F729</f>
        <v>110,15355</v>
      </c>
      <c r="G723" s="53">
        <f>F723/E723*100</f>
        <v>39.341958641380046</v>
      </c>
      <c r="H723" s="53"/>
      <c r="I723" s="53"/>
      <c r="J723" s="53"/>
      <c r="K723" s="53"/>
      <c r="L723" s="189"/>
    </row>
    <row r="724" spans="1:12" ht="16.5" customHeight="1" x14ac:dyDescent="0.25">
      <c r="A724" s="187"/>
      <c r="B724" s="187"/>
      <c r="C724" s="189"/>
      <c r="D724" s="69" t="s">
        <v>6</v>
      </c>
      <c r="E724" s="69" t="str">
        <f>E730</f>
        <v>193,01</v>
      </c>
      <c r="F724" s="69" t="str">
        <f>F730</f>
        <v>75,31245</v>
      </c>
      <c r="G724" s="53">
        <f>F724/E724*100</f>
        <v>39.019973058390754</v>
      </c>
      <c r="H724" s="53"/>
      <c r="I724" s="53"/>
      <c r="J724" s="53"/>
      <c r="K724" s="53"/>
      <c r="L724" s="189"/>
    </row>
    <row r="725" spans="1:12" ht="16.5" customHeight="1" x14ac:dyDescent="0.25">
      <c r="A725" s="187"/>
      <c r="B725" s="187"/>
      <c r="C725" s="189"/>
      <c r="D725" s="69" t="s">
        <v>23</v>
      </c>
      <c r="E725" s="69" t="s">
        <v>273</v>
      </c>
      <c r="F725" s="69" t="s">
        <v>273</v>
      </c>
      <c r="G725" s="53">
        <v>0</v>
      </c>
      <c r="H725" s="53"/>
      <c r="I725" s="53"/>
      <c r="J725" s="53"/>
      <c r="K725" s="53"/>
      <c r="L725" s="189"/>
    </row>
    <row r="726" spans="1:12" ht="16.5" customHeight="1" x14ac:dyDescent="0.25">
      <c r="A726" s="187"/>
      <c r="B726" s="187"/>
      <c r="C726" s="189"/>
      <c r="D726" s="69" t="s">
        <v>9</v>
      </c>
      <c r="E726" s="69" t="s">
        <v>273</v>
      </c>
      <c r="F726" s="69" t="s">
        <v>273</v>
      </c>
      <c r="G726" s="53">
        <v>0</v>
      </c>
      <c r="H726" s="53"/>
      <c r="I726" s="53"/>
      <c r="J726" s="53"/>
      <c r="K726" s="53"/>
      <c r="L726" s="189"/>
    </row>
    <row r="727" spans="1:12" ht="16.5" customHeight="1" x14ac:dyDescent="0.25">
      <c r="A727" s="188" t="s">
        <v>266</v>
      </c>
      <c r="B727" s="188"/>
      <c r="C727" s="188"/>
      <c r="D727" s="188"/>
      <c r="E727" s="188"/>
      <c r="F727" s="188"/>
      <c r="G727" s="188"/>
      <c r="H727" s="188"/>
      <c r="I727" s="188"/>
      <c r="J727" s="188"/>
      <c r="K727" s="188"/>
      <c r="L727" s="188"/>
    </row>
    <row r="728" spans="1:12" ht="27.75" customHeight="1" x14ac:dyDescent="0.25">
      <c r="A728" s="179" t="s">
        <v>26</v>
      </c>
      <c r="B728" s="179" t="s">
        <v>340</v>
      </c>
      <c r="C728" s="153"/>
      <c r="D728" s="56" t="s">
        <v>4</v>
      </c>
      <c r="E728" s="43">
        <f>E729+E730+E731+E732</f>
        <v>473</v>
      </c>
      <c r="F728" s="43">
        <f>F729+F730+F731+F732</f>
        <v>185.46600000000001</v>
      </c>
      <c r="G728" s="50">
        <f>F728/E728*100</f>
        <v>39.210570824524318</v>
      </c>
      <c r="H728" s="11" t="s">
        <v>427</v>
      </c>
      <c r="I728" s="50"/>
      <c r="J728" s="50"/>
      <c r="K728" s="50"/>
      <c r="L728" s="179" t="s">
        <v>49</v>
      </c>
    </row>
    <row r="729" spans="1:12" ht="16.5" customHeight="1" x14ac:dyDescent="0.25">
      <c r="A729" s="179"/>
      <c r="B729" s="179"/>
      <c r="C729" s="154"/>
      <c r="D729" s="12" t="s">
        <v>5</v>
      </c>
      <c r="E729" s="12" t="s">
        <v>341</v>
      </c>
      <c r="F729" s="12" t="s">
        <v>382</v>
      </c>
      <c r="G729" s="11">
        <f>F729/E729*100</f>
        <v>39.341958641380046</v>
      </c>
      <c r="H729" s="141" t="s">
        <v>428</v>
      </c>
      <c r="I729" s="11">
        <v>6019.6</v>
      </c>
      <c r="J729" s="11">
        <v>6019.6</v>
      </c>
      <c r="K729" s="11">
        <f>J729/I729*100</f>
        <v>100</v>
      </c>
      <c r="L729" s="179"/>
    </row>
    <row r="730" spans="1:12" ht="16.5" customHeight="1" x14ac:dyDescent="0.25">
      <c r="A730" s="179"/>
      <c r="B730" s="179"/>
      <c r="C730" s="154"/>
      <c r="D730" s="12" t="s">
        <v>6</v>
      </c>
      <c r="E730" s="12" t="s">
        <v>342</v>
      </c>
      <c r="F730" s="12" t="s">
        <v>381</v>
      </c>
      <c r="G730" s="11">
        <f>F730/E730*100</f>
        <v>39.019973058390754</v>
      </c>
      <c r="H730" s="11" t="s">
        <v>429</v>
      </c>
      <c r="I730" s="11">
        <v>603.5</v>
      </c>
      <c r="J730" s="11">
        <v>603.5</v>
      </c>
      <c r="K730" s="11">
        <f>J730/I730*100</f>
        <v>100</v>
      </c>
      <c r="L730" s="179"/>
    </row>
    <row r="731" spans="1:12" ht="16.5" customHeight="1" x14ac:dyDescent="0.25">
      <c r="A731" s="179"/>
      <c r="B731" s="179"/>
      <c r="C731" s="154"/>
      <c r="D731" s="12" t="s">
        <v>23</v>
      </c>
      <c r="E731" s="12" t="s">
        <v>273</v>
      </c>
      <c r="F731" s="12" t="s">
        <v>273</v>
      </c>
      <c r="G731" s="11">
        <v>0</v>
      </c>
      <c r="H731" s="11"/>
      <c r="I731" s="11"/>
      <c r="J731" s="11"/>
      <c r="K731" s="11"/>
      <c r="L731" s="179"/>
    </row>
    <row r="732" spans="1:12" ht="16.5" customHeight="1" x14ac:dyDescent="0.25">
      <c r="A732" s="179"/>
      <c r="B732" s="179"/>
      <c r="C732" s="155"/>
      <c r="D732" s="12" t="s">
        <v>9</v>
      </c>
      <c r="E732" s="12" t="s">
        <v>273</v>
      </c>
      <c r="F732" s="12" t="s">
        <v>273</v>
      </c>
      <c r="G732" s="11">
        <v>0</v>
      </c>
      <c r="H732" s="11"/>
      <c r="I732" s="11"/>
      <c r="J732" s="11"/>
      <c r="K732" s="11"/>
      <c r="L732" s="179"/>
    </row>
    <row r="733" spans="1:12" ht="16.5" customHeight="1" x14ac:dyDescent="0.25">
      <c r="A733" s="283" t="s">
        <v>174</v>
      </c>
      <c r="B733" s="283" t="s">
        <v>343</v>
      </c>
      <c r="C733" s="180"/>
      <c r="D733" s="69" t="s">
        <v>4</v>
      </c>
      <c r="E733" s="52">
        <f>E734+E735+E736+E737</f>
        <v>698.46042999999997</v>
      </c>
      <c r="F733" s="53">
        <f>F734+F735+F736+F737</f>
        <v>88.037189999999995</v>
      </c>
      <c r="G733" s="53">
        <f>F733/E733*100</f>
        <v>12.604463505541752</v>
      </c>
      <c r="H733" s="116"/>
      <c r="I733" s="116"/>
      <c r="J733" s="116"/>
      <c r="K733" s="116"/>
      <c r="L733" s="180" t="s">
        <v>49</v>
      </c>
    </row>
    <row r="734" spans="1:12" ht="16.5" customHeight="1" x14ac:dyDescent="0.25">
      <c r="A734" s="284"/>
      <c r="B734" s="284"/>
      <c r="C734" s="181"/>
      <c r="D734" s="69" t="s">
        <v>5</v>
      </c>
      <c r="E734" s="52">
        <f>E740</f>
        <v>698.46042999999997</v>
      </c>
      <c r="F734" s="53">
        <f>F740</f>
        <v>88.037189999999995</v>
      </c>
      <c r="G734" s="53">
        <f>F734/E734*100</f>
        <v>12.604463505541752</v>
      </c>
      <c r="H734" s="117"/>
      <c r="I734" s="117"/>
      <c r="J734" s="117"/>
      <c r="K734" s="117"/>
      <c r="L734" s="181"/>
    </row>
    <row r="735" spans="1:12" ht="16.5" customHeight="1" x14ac:dyDescent="0.25">
      <c r="A735" s="284"/>
      <c r="B735" s="284"/>
      <c r="C735" s="181"/>
      <c r="D735" s="69" t="s">
        <v>6</v>
      </c>
      <c r="E735" s="52">
        <v>0</v>
      </c>
      <c r="F735" s="53">
        <v>0</v>
      </c>
      <c r="G735" s="53">
        <v>0</v>
      </c>
      <c r="H735" s="117"/>
      <c r="I735" s="117"/>
      <c r="J735" s="117"/>
      <c r="K735" s="117"/>
      <c r="L735" s="181"/>
    </row>
    <row r="736" spans="1:12" ht="16.5" customHeight="1" x14ac:dyDescent="0.25">
      <c r="A736" s="284"/>
      <c r="B736" s="284"/>
      <c r="C736" s="181"/>
      <c r="D736" s="69" t="s">
        <v>23</v>
      </c>
      <c r="E736" s="52">
        <v>0</v>
      </c>
      <c r="F736" s="53">
        <v>0</v>
      </c>
      <c r="G736" s="53">
        <v>0</v>
      </c>
      <c r="H736" s="117"/>
      <c r="I736" s="117"/>
      <c r="J736" s="117"/>
      <c r="K736" s="117"/>
      <c r="L736" s="181"/>
    </row>
    <row r="737" spans="1:12" ht="16.5" customHeight="1" x14ac:dyDescent="0.25">
      <c r="A737" s="285"/>
      <c r="B737" s="285"/>
      <c r="C737" s="182"/>
      <c r="D737" s="69" t="s">
        <v>9</v>
      </c>
      <c r="E737" s="52">
        <v>0</v>
      </c>
      <c r="F737" s="53">
        <v>0</v>
      </c>
      <c r="G737" s="53">
        <v>0</v>
      </c>
      <c r="H737" s="118"/>
      <c r="I737" s="118"/>
      <c r="J737" s="118"/>
      <c r="K737" s="118"/>
      <c r="L737" s="182"/>
    </row>
    <row r="738" spans="1:12" ht="13.5" customHeight="1" x14ac:dyDescent="0.25">
      <c r="A738" s="188" t="s">
        <v>344</v>
      </c>
      <c r="B738" s="188"/>
      <c r="C738" s="188"/>
      <c r="D738" s="188"/>
      <c r="E738" s="188"/>
      <c r="F738" s="188"/>
      <c r="G738" s="188"/>
      <c r="H738" s="188"/>
      <c r="I738" s="188"/>
      <c r="J738" s="188"/>
      <c r="K738" s="188"/>
      <c r="L738" s="188"/>
    </row>
    <row r="739" spans="1:12" ht="15.75" customHeight="1" x14ac:dyDescent="0.25">
      <c r="A739" s="179" t="s">
        <v>36</v>
      </c>
      <c r="B739" s="179" t="s">
        <v>345</v>
      </c>
      <c r="C739" s="179"/>
      <c r="D739" s="56" t="s">
        <v>4</v>
      </c>
      <c r="E739" s="43">
        <f>E740+E741+E742+E743</f>
        <v>698.46042999999997</v>
      </c>
      <c r="F739" s="43">
        <f>SUM(F740:F743)</f>
        <v>88.037189999999995</v>
      </c>
      <c r="G739" s="50">
        <f>F739/E739*100</f>
        <v>12.604463505541752</v>
      </c>
      <c r="H739" s="50"/>
      <c r="I739" s="50"/>
      <c r="J739" s="50"/>
      <c r="K739" s="50"/>
      <c r="L739" s="179" t="s">
        <v>49</v>
      </c>
    </row>
    <row r="740" spans="1:12" ht="15.75" customHeight="1" x14ac:dyDescent="0.25">
      <c r="A740" s="179"/>
      <c r="B740" s="179"/>
      <c r="C740" s="179"/>
      <c r="D740" s="12" t="s">
        <v>5</v>
      </c>
      <c r="E740" s="31">
        <f>E745+E750+E755+E760</f>
        <v>698.46042999999997</v>
      </c>
      <c r="F740" s="31">
        <f>F745+F750+F755+F760</f>
        <v>88.037189999999995</v>
      </c>
      <c r="G740" s="11">
        <f>F740/E740*100</f>
        <v>12.604463505541752</v>
      </c>
      <c r="H740" s="11"/>
      <c r="I740" s="11"/>
      <c r="J740" s="11"/>
      <c r="K740" s="11"/>
      <c r="L740" s="179"/>
    </row>
    <row r="741" spans="1:12" ht="16.5" customHeight="1" x14ac:dyDescent="0.25">
      <c r="A741" s="179"/>
      <c r="B741" s="179"/>
      <c r="C741" s="179"/>
      <c r="D741" s="12" t="s">
        <v>6</v>
      </c>
      <c r="E741" s="31">
        <f>E746+E751+E756</f>
        <v>0</v>
      </c>
      <c r="F741" s="12" t="s">
        <v>273</v>
      </c>
      <c r="G741" s="11">
        <v>0</v>
      </c>
      <c r="H741" s="11"/>
      <c r="I741" s="11"/>
      <c r="J741" s="11"/>
      <c r="K741" s="11"/>
      <c r="L741" s="179"/>
    </row>
    <row r="742" spans="1:12" ht="16.5" customHeight="1" x14ac:dyDescent="0.25">
      <c r="A742" s="179"/>
      <c r="B742" s="179"/>
      <c r="C742" s="179"/>
      <c r="D742" s="12" t="s">
        <v>23</v>
      </c>
      <c r="E742" s="31">
        <f>E747+E752+E757</f>
        <v>0</v>
      </c>
      <c r="F742" s="12" t="s">
        <v>273</v>
      </c>
      <c r="G742" s="11">
        <v>0</v>
      </c>
      <c r="H742" s="11"/>
      <c r="I742" s="11"/>
      <c r="J742" s="11"/>
      <c r="K742" s="11"/>
      <c r="L742" s="179"/>
    </row>
    <row r="743" spans="1:12" ht="15.75" customHeight="1" x14ac:dyDescent="0.25">
      <c r="A743" s="179"/>
      <c r="B743" s="179"/>
      <c r="C743" s="179"/>
      <c r="D743" s="12" t="s">
        <v>9</v>
      </c>
      <c r="E743" s="31">
        <f>E748+E753+E758</f>
        <v>0</v>
      </c>
      <c r="F743" s="12" t="s">
        <v>273</v>
      </c>
      <c r="G743" s="11">
        <v>0</v>
      </c>
      <c r="H743" s="11"/>
      <c r="I743" s="11"/>
      <c r="J743" s="11"/>
      <c r="K743" s="11"/>
      <c r="L743" s="179"/>
    </row>
    <row r="744" spans="1:12" ht="15.75" customHeight="1" x14ac:dyDescent="0.25">
      <c r="A744" s="190" t="s">
        <v>279</v>
      </c>
      <c r="B744" s="190" t="s">
        <v>346</v>
      </c>
      <c r="C744" s="159"/>
      <c r="D744" s="97" t="s">
        <v>4</v>
      </c>
      <c r="E744" s="18">
        <f>E745+E746+E747+E748</f>
        <v>553.46042999999997</v>
      </c>
      <c r="F744" s="97" t="s">
        <v>273</v>
      </c>
      <c r="G744" s="19">
        <f>F744/E744*100</f>
        <v>0</v>
      </c>
      <c r="H744" s="139" t="s">
        <v>430</v>
      </c>
      <c r="I744" s="140">
        <v>2</v>
      </c>
      <c r="J744" s="140">
        <v>0</v>
      </c>
      <c r="K744" s="19">
        <v>0</v>
      </c>
      <c r="L744" s="190" t="s">
        <v>49</v>
      </c>
    </row>
    <row r="745" spans="1:12" ht="15.75" customHeight="1" x14ac:dyDescent="0.25">
      <c r="A745" s="190"/>
      <c r="B745" s="190"/>
      <c r="C745" s="160"/>
      <c r="D745" s="97" t="s">
        <v>5</v>
      </c>
      <c r="E745" s="18">
        <v>553.46042999999997</v>
      </c>
      <c r="F745" s="97" t="s">
        <v>383</v>
      </c>
      <c r="G745" s="19">
        <f>F745/E745*100</f>
        <v>15.90668189232607</v>
      </c>
      <c r="H745" s="19"/>
      <c r="I745" s="19"/>
      <c r="J745" s="19"/>
      <c r="K745" s="19"/>
      <c r="L745" s="190"/>
    </row>
    <row r="746" spans="1:12" ht="16.5" customHeight="1" x14ac:dyDescent="0.25">
      <c r="A746" s="190"/>
      <c r="B746" s="190"/>
      <c r="C746" s="160"/>
      <c r="D746" s="97" t="s">
        <v>6</v>
      </c>
      <c r="E746" s="19">
        <v>0</v>
      </c>
      <c r="F746" s="97" t="s">
        <v>273</v>
      </c>
      <c r="G746" s="19">
        <v>0</v>
      </c>
      <c r="H746" s="19"/>
      <c r="I746" s="19"/>
      <c r="J746" s="19"/>
      <c r="K746" s="19"/>
      <c r="L746" s="190"/>
    </row>
    <row r="747" spans="1:12" ht="16.5" customHeight="1" x14ac:dyDescent="0.25">
      <c r="A747" s="190"/>
      <c r="B747" s="190"/>
      <c r="C747" s="160"/>
      <c r="D747" s="97" t="s">
        <v>23</v>
      </c>
      <c r="E747" s="18">
        <v>0</v>
      </c>
      <c r="F747" s="97" t="s">
        <v>273</v>
      </c>
      <c r="G747" s="19">
        <v>0</v>
      </c>
      <c r="H747" s="19"/>
      <c r="I747" s="19"/>
      <c r="J747" s="19"/>
      <c r="K747" s="19"/>
      <c r="L747" s="190"/>
    </row>
    <row r="748" spans="1:12" ht="16.5" customHeight="1" x14ac:dyDescent="0.25">
      <c r="A748" s="190"/>
      <c r="B748" s="190"/>
      <c r="C748" s="161"/>
      <c r="D748" s="97" t="s">
        <v>9</v>
      </c>
      <c r="E748" s="18">
        <v>0</v>
      </c>
      <c r="F748" s="97" t="s">
        <v>273</v>
      </c>
      <c r="G748" s="19">
        <v>0</v>
      </c>
      <c r="H748" s="19"/>
      <c r="I748" s="19"/>
      <c r="J748" s="19"/>
      <c r="K748" s="19"/>
      <c r="L748" s="190"/>
    </row>
    <row r="749" spans="1:12" ht="16.5" customHeight="1" x14ac:dyDescent="0.25">
      <c r="A749" s="190" t="s">
        <v>280</v>
      </c>
      <c r="B749" s="190" t="s">
        <v>347</v>
      </c>
      <c r="C749" s="159"/>
      <c r="D749" s="97" t="s">
        <v>4</v>
      </c>
      <c r="E749" s="18">
        <f>E750+E751+E752+E753</f>
        <v>20</v>
      </c>
      <c r="F749" s="97" t="s">
        <v>273</v>
      </c>
      <c r="G749" s="19">
        <f>F749/E749*100</f>
        <v>0</v>
      </c>
      <c r="H749" s="139" t="s">
        <v>431</v>
      </c>
      <c r="I749" s="140">
        <v>2</v>
      </c>
      <c r="J749" s="140">
        <v>0</v>
      </c>
      <c r="K749" s="19">
        <v>0</v>
      </c>
      <c r="L749" s="190" t="s">
        <v>49</v>
      </c>
    </row>
    <row r="750" spans="1:12" ht="16.5" customHeight="1" x14ac:dyDescent="0.25">
      <c r="A750" s="190"/>
      <c r="B750" s="190"/>
      <c r="C750" s="160"/>
      <c r="D750" s="97" t="s">
        <v>5</v>
      </c>
      <c r="E750" s="18">
        <v>20</v>
      </c>
      <c r="F750" s="97" t="s">
        <v>273</v>
      </c>
      <c r="G750" s="19">
        <f>F750/E750*100</f>
        <v>0</v>
      </c>
      <c r="H750" s="19"/>
      <c r="I750" s="19"/>
      <c r="J750" s="19"/>
      <c r="K750" s="19"/>
      <c r="L750" s="190"/>
    </row>
    <row r="751" spans="1:12" ht="16.5" customHeight="1" x14ac:dyDescent="0.25">
      <c r="A751" s="190"/>
      <c r="B751" s="190"/>
      <c r="C751" s="160"/>
      <c r="D751" s="97" t="s">
        <v>6</v>
      </c>
      <c r="E751" s="18">
        <v>0</v>
      </c>
      <c r="F751" s="97" t="s">
        <v>273</v>
      </c>
      <c r="G751" s="19">
        <v>0</v>
      </c>
      <c r="H751" s="19"/>
      <c r="I751" s="19"/>
      <c r="J751" s="19"/>
      <c r="K751" s="19"/>
      <c r="L751" s="190"/>
    </row>
    <row r="752" spans="1:12" ht="16.5" customHeight="1" x14ac:dyDescent="0.25">
      <c r="A752" s="190"/>
      <c r="B752" s="190"/>
      <c r="C752" s="160"/>
      <c r="D752" s="97" t="s">
        <v>23</v>
      </c>
      <c r="E752" s="18">
        <v>0</v>
      </c>
      <c r="F752" s="97" t="s">
        <v>273</v>
      </c>
      <c r="G752" s="19">
        <v>0</v>
      </c>
      <c r="H752" s="19"/>
      <c r="I752" s="19"/>
      <c r="J752" s="19"/>
      <c r="K752" s="19"/>
      <c r="L752" s="190"/>
    </row>
    <row r="753" spans="1:12" ht="16.5" customHeight="1" x14ac:dyDescent="0.25">
      <c r="A753" s="190"/>
      <c r="B753" s="190"/>
      <c r="C753" s="161"/>
      <c r="D753" s="97" t="s">
        <v>9</v>
      </c>
      <c r="E753" s="18">
        <v>0</v>
      </c>
      <c r="F753" s="97" t="s">
        <v>273</v>
      </c>
      <c r="G753" s="19">
        <v>0</v>
      </c>
      <c r="H753" s="19"/>
      <c r="I753" s="19"/>
      <c r="J753" s="19"/>
      <c r="K753" s="19"/>
      <c r="L753" s="190"/>
    </row>
    <row r="754" spans="1:12" ht="16.5" customHeight="1" x14ac:dyDescent="0.25">
      <c r="A754" s="159" t="s">
        <v>281</v>
      </c>
      <c r="B754" s="159" t="s">
        <v>348</v>
      </c>
      <c r="C754" s="159"/>
      <c r="D754" s="97" t="s">
        <v>4</v>
      </c>
      <c r="E754" s="18">
        <f>SUM(E755:E758)</f>
        <v>100</v>
      </c>
      <c r="F754" s="18">
        <f>SUM(F755:F758)</f>
        <v>0</v>
      </c>
      <c r="G754" s="19">
        <v>0</v>
      </c>
      <c r="H754" s="139" t="s">
        <v>432</v>
      </c>
      <c r="I754" s="19">
        <v>100</v>
      </c>
      <c r="J754" s="19">
        <v>0</v>
      </c>
      <c r="K754" s="19">
        <v>0</v>
      </c>
      <c r="L754" s="190" t="s">
        <v>49</v>
      </c>
    </row>
    <row r="755" spans="1:12" ht="16.5" customHeight="1" x14ac:dyDescent="0.25">
      <c r="A755" s="160"/>
      <c r="B755" s="160"/>
      <c r="C755" s="160"/>
      <c r="D755" s="97" t="s">
        <v>5</v>
      </c>
      <c r="E755" s="18">
        <v>100</v>
      </c>
      <c r="F755" s="97" t="s">
        <v>273</v>
      </c>
      <c r="G755" s="19">
        <v>0</v>
      </c>
      <c r="H755" s="19"/>
      <c r="I755" s="19"/>
      <c r="J755" s="19"/>
      <c r="K755" s="19"/>
      <c r="L755" s="190"/>
    </row>
    <row r="756" spans="1:12" ht="16.5" customHeight="1" x14ac:dyDescent="0.25">
      <c r="A756" s="160"/>
      <c r="B756" s="160"/>
      <c r="C756" s="160"/>
      <c r="D756" s="97" t="s">
        <v>6</v>
      </c>
      <c r="E756" s="18">
        <v>0</v>
      </c>
      <c r="F756" s="97" t="s">
        <v>273</v>
      </c>
      <c r="G756" s="19">
        <v>0</v>
      </c>
      <c r="H756" s="19"/>
      <c r="I756" s="19"/>
      <c r="J756" s="19"/>
      <c r="K756" s="19"/>
      <c r="L756" s="190"/>
    </row>
    <row r="757" spans="1:12" ht="16.5" customHeight="1" x14ac:dyDescent="0.25">
      <c r="A757" s="160"/>
      <c r="B757" s="160"/>
      <c r="C757" s="160"/>
      <c r="D757" s="97" t="s">
        <v>23</v>
      </c>
      <c r="E757" s="18">
        <v>0</v>
      </c>
      <c r="F757" s="97" t="s">
        <v>273</v>
      </c>
      <c r="G757" s="19">
        <v>0</v>
      </c>
      <c r="H757" s="19"/>
      <c r="I757" s="19"/>
      <c r="J757" s="19"/>
      <c r="K757" s="19"/>
      <c r="L757" s="190"/>
    </row>
    <row r="758" spans="1:12" ht="16.5" customHeight="1" x14ac:dyDescent="0.25">
      <c r="A758" s="161"/>
      <c r="B758" s="161"/>
      <c r="C758" s="161"/>
      <c r="D758" s="97" t="s">
        <v>9</v>
      </c>
      <c r="E758" s="18">
        <v>0</v>
      </c>
      <c r="F758" s="97" t="s">
        <v>273</v>
      </c>
      <c r="G758" s="19">
        <v>0</v>
      </c>
      <c r="H758" s="19"/>
      <c r="I758" s="19"/>
      <c r="J758" s="19"/>
      <c r="K758" s="19"/>
      <c r="L758" s="190"/>
    </row>
    <row r="759" spans="1:12" ht="16.5" customHeight="1" x14ac:dyDescent="0.25">
      <c r="A759" s="159" t="s">
        <v>284</v>
      </c>
      <c r="B759" s="159" t="s">
        <v>384</v>
      </c>
      <c r="C759" s="127"/>
      <c r="D759" s="70" t="s">
        <v>4</v>
      </c>
      <c r="E759" s="55">
        <f>SUM(E760:E763)</f>
        <v>25</v>
      </c>
      <c r="F759" s="70" t="s">
        <v>273</v>
      </c>
      <c r="G759" s="62" t="s">
        <v>385</v>
      </c>
      <c r="H759" s="143" t="s">
        <v>433</v>
      </c>
      <c r="I759" s="142">
        <v>1</v>
      </c>
      <c r="J759" s="142">
        <v>1</v>
      </c>
      <c r="K759" s="129">
        <v>0</v>
      </c>
      <c r="L759" s="126"/>
    </row>
    <row r="760" spans="1:12" ht="16.5" customHeight="1" x14ac:dyDescent="0.25">
      <c r="A760" s="160"/>
      <c r="B760" s="160"/>
      <c r="C760" s="127"/>
      <c r="D760" s="124" t="s">
        <v>5</v>
      </c>
      <c r="E760" s="18">
        <v>25</v>
      </c>
      <c r="F760" s="124" t="s">
        <v>273</v>
      </c>
      <c r="G760" s="19">
        <v>0</v>
      </c>
      <c r="H760" s="129"/>
      <c r="I760" s="129"/>
      <c r="J760" s="129"/>
      <c r="K760" s="129"/>
      <c r="L760" s="126"/>
    </row>
    <row r="761" spans="1:12" ht="16.5" customHeight="1" x14ac:dyDescent="0.25">
      <c r="A761" s="160"/>
      <c r="B761" s="160"/>
      <c r="C761" s="127"/>
      <c r="D761" s="124" t="s">
        <v>6</v>
      </c>
      <c r="E761" s="18">
        <v>0</v>
      </c>
      <c r="F761" s="124" t="s">
        <v>273</v>
      </c>
      <c r="G761" s="19">
        <v>0</v>
      </c>
      <c r="H761" s="129"/>
      <c r="I761" s="129"/>
      <c r="J761" s="129"/>
      <c r="K761" s="129"/>
      <c r="L761" s="126"/>
    </row>
    <row r="762" spans="1:12" ht="16.5" customHeight="1" x14ac:dyDescent="0.25">
      <c r="A762" s="160"/>
      <c r="B762" s="160"/>
      <c r="C762" s="127"/>
      <c r="D762" s="124" t="s">
        <v>23</v>
      </c>
      <c r="E762" s="18">
        <v>0</v>
      </c>
      <c r="F762" s="124" t="s">
        <v>273</v>
      </c>
      <c r="G762" s="19">
        <v>0</v>
      </c>
      <c r="H762" s="129"/>
      <c r="I762" s="129"/>
      <c r="J762" s="129"/>
      <c r="K762" s="129"/>
      <c r="L762" s="126"/>
    </row>
    <row r="763" spans="1:12" ht="16.5" customHeight="1" x14ac:dyDescent="0.25">
      <c r="A763" s="161"/>
      <c r="B763" s="161"/>
      <c r="C763" s="127"/>
      <c r="D763" s="124" t="s">
        <v>9</v>
      </c>
      <c r="E763" s="18">
        <v>0</v>
      </c>
      <c r="F763" s="124" t="s">
        <v>273</v>
      </c>
      <c r="G763" s="19">
        <v>0</v>
      </c>
      <c r="H763" s="129"/>
      <c r="I763" s="129"/>
      <c r="J763" s="129"/>
      <c r="K763" s="129"/>
      <c r="L763" s="126"/>
    </row>
    <row r="764" spans="1:12" ht="16.5" customHeight="1" x14ac:dyDescent="0.25">
      <c r="A764" s="187" t="s">
        <v>233</v>
      </c>
      <c r="B764" s="187" t="s">
        <v>349</v>
      </c>
      <c r="C764" s="180"/>
      <c r="D764" s="69" t="s">
        <v>4</v>
      </c>
      <c r="E764" s="52">
        <f>E765+E766+E767+E768</f>
        <v>100</v>
      </c>
      <c r="F764" s="52">
        <f>F765+F766+F767+F768</f>
        <v>0</v>
      </c>
      <c r="G764" s="53">
        <f>F764/E764*100</f>
        <v>0</v>
      </c>
      <c r="H764" s="116"/>
      <c r="I764" s="116"/>
      <c r="J764" s="116"/>
      <c r="K764" s="116"/>
      <c r="L764" s="180"/>
    </row>
    <row r="765" spans="1:12" ht="16.5" customHeight="1" x14ac:dyDescent="0.25">
      <c r="A765" s="187"/>
      <c r="B765" s="187"/>
      <c r="C765" s="181"/>
      <c r="D765" s="69" t="s">
        <v>5</v>
      </c>
      <c r="E765" s="52">
        <f t="shared" ref="E765:F768" si="21">E771</f>
        <v>100</v>
      </c>
      <c r="F765" s="52">
        <f t="shared" si="21"/>
        <v>0</v>
      </c>
      <c r="G765" s="53">
        <f>F765/E765*100</f>
        <v>0</v>
      </c>
      <c r="H765" s="117"/>
      <c r="I765" s="117"/>
      <c r="J765" s="117"/>
      <c r="K765" s="117"/>
      <c r="L765" s="181"/>
    </row>
    <row r="766" spans="1:12" ht="16.5" customHeight="1" x14ac:dyDescent="0.25">
      <c r="A766" s="187"/>
      <c r="B766" s="187"/>
      <c r="C766" s="181"/>
      <c r="D766" s="69" t="s">
        <v>6</v>
      </c>
      <c r="E766" s="52">
        <f t="shared" si="21"/>
        <v>0</v>
      </c>
      <c r="F766" s="52">
        <f t="shared" si="21"/>
        <v>0</v>
      </c>
      <c r="G766" s="53">
        <v>0</v>
      </c>
      <c r="H766" s="117"/>
      <c r="I766" s="117"/>
      <c r="J766" s="117"/>
      <c r="K766" s="117"/>
      <c r="L766" s="181"/>
    </row>
    <row r="767" spans="1:12" ht="16.5" customHeight="1" x14ac:dyDescent="0.25">
      <c r="A767" s="187"/>
      <c r="B767" s="187"/>
      <c r="C767" s="181"/>
      <c r="D767" s="69" t="s">
        <v>23</v>
      </c>
      <c r="E767" s="52">
        <f t="shared" si="21"/>
        <v>0</v>
      </c>
      <c r="F767" s="52">
        <f t="shared" si="21"/>
        <v>0</v>
      </c>
      <c r="G767" s="53">
        <v>0</v>
      </c>
      <c r="H767" s="117"/>
      <c r="I767" s="117"/>
      <c r="J767" s="117"/>
      <c r="K767" s="117"/>
      <c r="L767" s="181"/>
    </row>
    <row r="768" spans="1:12" ht="16.5" customHeight="1" x14ac:dyDescent="0.25">
      <c r="A768" s="187"/>
      <c r="B768" s="187"/>
      <c r="C768" s="182"/>
      <c r="D768" s="69" t="s">
        <v>9</v>
      </c>
      <c r="E768" s="52">
        <f t="shared" si="21"/>
        <v>0</v>
      </c>
      <c r="F768" s="52">
        <f t="shared" si="21"/>
        <v>0</v>
      </c>
      <c r="G768" s="53">
        <v>0</v>
      </c>
      <c r="H768" s="118"/>
      <c r="I768" s="118"/>
      <c r="J768" s="118"/>
      <c r="K768" s="118"/>
      <c r="L768" s="182"/>
    </row>
    <row r="769" spans="1:12" ht="15.75" customHeight="1" x14ac:dyDescent="0.25">
      <c r="A769" s="188" t="s">
        <v>350</v>
      </c>
      <c r="B769" s="188"/>
      <c r="C769" s="188"/>
      <c r="D769" s="188"/>
      <c r="E769" s="188"/>
      <c r="F769" s="188"/>
      <c r="G769" s="188"/>
      <c r="H769" s="188"/>
      <c r="I769" s="188"/>
      <c r="J769" s="188"/>
      <c r="K769" s="188"/>
      <c r="L769" s="188"/>
    </row>
    <row r="770" spans="1:12" ht="16.5" customHeight="1" x14ac:dyDescent="0.25">
      <c r="A770" s="179" t="s">
        <v>38</v>
      </c>
      <c r="B770" s="179" t="s">
        <v>351</v>
      </c>
      <c r="C770" s="179" t="s">
        <v>352</v>
      </c>
      <c r="D770" s="56" t="s">
        <v>4</v>
      </c>
      <c r="E770" s="43">
        <f>E771+E772+E773+E774</f>
        <v>100</v>
      </c>
      <c r="F770" s="43">
        <v>0</v>
      </c>
      <c r="G770" s="50">
        <f>F770/E770*100</f>
        <v>0</v>
      </c>
      <c r="H770" s="135" t="s">
        <v>434</v>
      </c>
      <c r="I770" s="137">
        <v>1</v>
      </c>
      <c r="J770" s="137">
        <v>0</v>
      </c>
      <c r="K770" s="11">
        <v>0</v>
      </c>
      <c r="L770" s="179" t="s">
        <v>49</v>
      </c>
    </row>
    <row r="771" spans="1:12" ht="17.25" customHeight="1" x14ac:dyDescent="0.25">
      <c r="A771" s="179"/>
      <c r="B771" s="179"/>
      <c r="C771" s="179"/>
      <c r="D771" s="12" t="s">
        <v>5</v>
      </c>
      <c r="E771" s="31">
        <v>100</v>
      </c>
      <c r="F771" s="31">
        <v>0</v>
      </c>
      <c r="G771" s="11">
        <f>F771/E771*100</f>
        <v>0</v>
      </c>
      <c r="H771" s="11"/>
      <c r="I771" s="11"/>
      <c r="J771" s="11"/>
      <c r="K771" s="11"/>
      <c r="L771" s="179"/>
    </row>
    <row r="772" spans="1:12" ht="16.5" customHeight="1" x14ac:dyDescent="0.25">
      <c r="A772" s="179"/>
      <c r="B772" s="179"/>
      <c r="C772" s="179"/>
      <c r="D772" s="12" t="s">
        <v>6</v>
      </c>
      <c r="E772" s="31">
        <v>0</v>
      </c>
      <c r="F772" s="31">
        <v>0</v>
      </c>
      <c r="G772" s="11">
        <v>0</v>
      </c>
      <c r="H772" s="11"/>
      <c r="I772" s="11"/>
      <c r="J772" s="11"/>
      <c r="K772" s="11"/>
      <c r="L772" s="179"/>
    </row>
    <row r="773" spans="1:12" ht="16.5" customHeight="1" x14ac:dyDescent="0.25">
      <c r="A773" s="179"/>
      <c r="B773" s="179"/>
      <c r="C773" s="179"/>
      <c r="D773" s="12" t="s">
        <v>23</v>
      </c>
      <c r="E773" s="31">
        <v>0</v>
      </c>
      <c r="F773" s="31">
        <v>0</v>
      </c>
      <c r="G773" s="11">
        <v>0</v>
      </c>
      <c r="H773" s="11"/>
      <c r="I773" s="11"/>
      <c r="J773" s="11"/>
      <c r="K773" s="11"/>
      <c r="L773" s="179"/>
    </row>
    <row r="774" spans="1:12" ht="16.5" customHeight="1" x14ac:dyDescent="0.25">
      <c r="A774" s="179"/>
      <c r="B774" s="179"/>
      <c r="C774" s="179"/>
      <c r="D774" s="12" t="s">
        <v>9</v>
      </c>
      <c r="E774" s="31">
        <v>0</v>
      </c>
      <c r="F774" s="31">
        <v>0</v>
      </c>
      <c r="G774" s="11">
        <v>0</v>
      </c>
      <c r="H774" s="11"/>
      <c r="I774" s="11"/>
      <c r="J774" s="11"/>
      <c r="K774" s="11"/>
      <c r="L774" s="179"/>
    </row>
    <row r="775" spans="1:12" ht="16.5" customHeight="1" x14ac:dyDescent="0.25">
      <c r="A775" s="186" t="s">
        <v>301</v>
      </c>
      <c r="B775" s="186" t="s">
        <v>353</v>
      </c>
      <c r="C775" s="186"/>
      <c r="D775" s="96" t="s">
        <v>4</v>
      </c>
      <c r="E775" s="34">
        <f>E776+E777+E778+E779</f>
        <v>415.6</v>
      </c>
      <c r="F775" s="34">
        <f>SUM(F776:F779)</f>
        <v>90.909080000000003</v>
      </c>
      <c r="G775" s="35">
        <f>F775/E775*100</f>
        <v>21.874177093358998</v>
      </c>
      <c r="H775" s="35"/>
      <c r="I775" s="35"/>
      <c r="J775" s="35"/>
      <c r="K775" s="35"/>
      <c r="L775" s="186" t="s">
        <v>49</v>
      </c>
    </row>
    <row r="776" spans="1:12" ht="16.5" customHeight="1" x14ac:dyDescent="0.25">
      <c r="A776" s="186"/>
      <c r="B776" s="186"/>
      <c r="C776" s="186"/>
      <c r="D776" s="96" t="s">
        <v>5</v>
      </c>
      <c r="E776" s="34">
        <f t="shared" ref="E776:F779" si="22">E782+E797</f>
        <v>415.6</v>
      </c>
      <c r="F776" s="34">
        <f t="shared" si="22"/>
        <v>90.909080000000003</v>
      </c>
      <c r="G776" s="35">
        <f>F776/E776*100</f>
        <v>21.874177093358998</v>
      </c>
      <c r="H776" s="35"/>
      <c r="I776" s="35"/>
      <c r="J776" s="35"/>
      <c r="K776" s="35"/>
      <c r="L776" s="186"/>
    </row>
    <row r="777" spans="1:12" ht="16.5" customHeight="1" x14ac:dyDescent="0.25">
      <c r="A777" s="186"/>
      <c r="B777" s="186"/>
      <c r="C777" s="186"/>
      <c r="D777" s="96" t="s">
        <v>6</v>
      </c>
      <c r="E777" s="34">
        <f t="shared" si="22"/>
        <v>0</v>
      </c>
      <c r="F777" s="34">
        <f t="shared" si="22"/>
        <v>0</v>
      </c>
      <c r="G777" s="35">
        <v>0</v>
      </c>
      <c r="H777" s="35"/>
      <c r="I777" s="35"/>
      <c r="J777" s="35"/>
      <c r="K777" s="35"/>
      <c r="L777" s="186"/>
    </row>
    <row r="778" spans="1:12" ht="16.5" customHeight="1" x14ac:dyDescent="0.25">
      <c r="A778" s="186"/>
      <c r="B778" s="186"/>
      <c r="C778" s="186"/>
      <c r="D778" s="96" t="s">
        <v>23</v>
      </c>
      <c r="E778" s="34">
        <f t="shared" si="22"/>
        <v>0</v>
      </c>
      <c r="F778" s="34">
        <f t="shared" si="22"/>
        <v>0</v>
      </c>
      <c r="G778" s="35">
        <v>0</v>
      </c>
      <c r="H778" s="35"/>
      <c r="I778" s="35"/>
      <c r="J778" s="35"/>
      <c r="K778" s="35"/>
      <c r="L778" s="186"/>
    </row>
    <row r="779" spans="1:12" ht="16.5" customHeight="1" x14ac:dyDescent="0.25">
      <c r="A779" s="186"/>
      <c r="B779" s="186"/>
      <c r="C779" s="186"/>
      <c r="D779" s="96" t="s">
        <v>9</v>
      </c>
      <c r="E779" s="34">
        <f t="shared" si="22"/>
        <v>0</v>
      </c>
      <c r="F779" s="34">
        <f t="shared" si="22"/>
        <v>0</v>
      </c>
      <c r="G779" s="35">
        <v>0</v>
      </c>
      <c r="H779" s="35"/>
      <c r="I779" s="35"/>
      <c r="J779" s="35"/>
      <c r="K779" s="35"/>
      <c r="L779" s="186"/>
    </row>
    <row r="780" spans="1:12" ht="16.5" customHeight="1" x14ac:dyDescent="0.25">
      <c r="A780" s="183" t="s">
        <v>354</v>
      </c>
      <c r="B780" s="184"/>
      <c r="C780" s="184"/>
      <c r="D780" s="184"/>
      <c r="E780" s="184"/>
      <c r="F780" s="184"/>
      <c r="G780" s="184"/>
      <c r="H780" s="184"/>
      <c r="I780" s="184"/>
      <c r="J780" s="184"/>
      <c r="K780" s="184"/>
      <c r="L780" s="185"/>
    </row>
    <row r="781" spans="1:12" ht="16.5" customHeight="1" x14ac:dyDescent="0.25">
      <c r="A781" s="153" t="s">
        <v>3</v>
      </c>
      <c r="B781" s="179" t="s">
        <v>355</v>
      </c>
      <c r="C781" s="153"/>
      <c r="D781" s="56" t="s">
        <v>4</v>
      </c>
      <c r="E781" s="43">
        <f>E782+E783+E784+E785</f>
        <v>350</v>
      </c>
      <c r="F781" s="43">
        <f>F782+F783+F784+F785</f>
        <v>90.909080000000003</v>
      </c>
      <c r="G781" s="50">
        <f>F781/E781*100</f>
        <v>25.97402285714286</v>
      </c>
      <c r="H781" s="50"/>
      <c r="I781" s="50"/>
      <c r="J781" s="50"/>
      <c r="K781" s="50"/>
      <c r="L781" s="179" t="s">
        <v>49</v>
      </c>
    </row>
    <row r="782" spans="1:12" ht="16.5" customHeight="1" x14ac:dyDescent="0.25">
      <c r="A782" s="154"/>
      <c r="B782" s="179"/>
      <c r="C782" s="154"/>
      <c r="D782" s="12" t="s">
        <v>5</v>
      </c>
      <c r="E782" s="31">
        <f t="shared" ref="E782:F785" si="23">E787+E792</f>
        <v>350</v>
      </c>
      <c r="F782" s="31">
        <f t="shared" si="23"/>
        <v>90.909080000000003</v>
      </c>
      <c r="G782" s="11">
        <f>F782/E782*100</f>
        <v>25.97402285714286</v>
      </c>
      <c r="H782" s="11"/>
      <c r="I782" s="11"/>
      <c r="J782" s="11"/>
      <c r="K782" s="11"/>
      <c r="L782" s="179"/>
    </row>
    <row r="783" spans="1:12" ht="16.5" customHeight="1" x14ac:dyDescent="0.25">
      <c r="A783" s="154"/>
      <c r="B783" s="179"/>
      <c r="C783" s="154"/>
      <c r="D783" s="12" t="s">
        <v>6</v>
      </c>
      <c r="E783" s="31">
        <f t="shared" si="23"/>
        <v>0</v>
      </c>
      <c r="F783" s="31">
        <f t="shared" si="23"/>
        <v>0</v>
      </c>
      <c r="G783" s="11">
        <v>0</v>
      </c>
      <c r="H783" s="11"/>
      <c r="I783" s="11"/>
      <c r="J783" s="11"/>
      <c r="K783" s="11"/>
      <c r="L783" s="179"/>
    </row>
    <row r="784" spans="1:12" ht="16.5" customHeight="1" x14ac:dyDescent="0.25">
      <c r="A784" s="154"/>
      <c r="B784" s="179"/>
      <c r="C784" s="154"/>
      <c r="D784" s="12" t="s">
        <v>23</v>
      </c>
      <c r="E784" s="31">
        <f t="shared" si="23"/>
        <v>0</v>
      </c>
      <c r="F784" s="31">
        <f t="shared" si="23"/>
        <v>0</v>
      </c>
      <c r="G784" s="11">
        <v>0</v>
      </c>
      <c r="H784" s="11"/>
      <c r="I784" s="11"/>
      <c r="J784" s="11"/>
      <c r="K784" s="11"/>
      <c r="L784" s="179"/>
    </row>
    <row r="785" spans="1:12" ht="16.5" customHeight="1" x14ac:dyDescent="0.25">
      <c r="A785" s="155"/>
      <c r="B785" s="179"/>
      <c r="C785" s="155"/>
      <c r="D785" s="12" t="s">
        <v>9</v>
      </c>
      <c r="E785" s="31">
        <f t="shared" si="23"/>
        <v>0</v>
      </c>
      <c r="F785" s="31">
        <f t="shared" si="23"/>
        <v>0</v>
      </c>
      <c r="G785" s="11">
        <v>0</v>
      </c>
      <c r="H785" s="11"/>
      <c r="I785" s="11"/>
      <c r="J785" s="11"/>
      <c r="K785" s="11"/>
      <c r="L785" s="179"/>
    </row>
    <row r="786" spans="1:12" ht="16.5" customHeight="1" x14ac:dyDescent="0.25">
      <c r="A786" s="190" t="s">
        <v>26</v>
      </c>
      <c r="B786" s="190" t="s">
        <v>356</v>
      </c>
      <c r="C786" s="159"/>
      <c r="D786" s="70" t="s">
        <v>4</v>
      </c>
      <c r="E786" s="55">
        <f>E787+E788+E789+E790</f>
        <v>250</v>
      </c>
      <c r="F786" s="55">
        <f>F787+F788+F789+F790</f>
        <v>90.909080000000003</v>
      </c>
      <c r="G786" s="62">
        <f>F786/E786*100</f>
        <v>36.363632000000003</v>
      </c>
      <c r="H786" s="62"/>
      <c r="I786" s="62"/>
      <c r="J786" s="62"/>
      <c r="K786" s="62"/>
      <c r="L786" s="190" t="s">
        <v>49</v>
      </c>
    </row>
    <row r="787" spans="1:12" ht="16.5" customHeight="1" x14ac:dyDescent="0.25">
      <c r="A787" s="190"/>
      <c r="B787" s="190"/>
      <c r="C787" s="160"/>
      <c r="D787" s="29" t="s">
        <v>5</v>
      </c>
      <c r="E787" s="18">
        <v>250</v>
      </c>
      <c r="F787" s="18">
        <v>90.909080000000003</v>
      </c>
      <c r="G787" s="19">
        <f>F787/E787*100</f>
        <v>36.363632000000003</v>
      </c>
      <c r="H787" s="19"/>
      <c r="I787" s="19"/>
      <c r="J787" s="19"/>
      <c r="K787" s="19"/>
      <c r="L787" s="190"/>
    </row>
    <row r="788" spans="1:12" ht="16.5" customHeight="1" x14ac:dyDescent="0.25">
      <c r="A788" s="190"/>
      <c r="B788" s="190"/>
      <c r="C788" s="160"/>
      <c r="D788" s="29" t="s">
        <v>6</v>
      </c>
      <c r="E788" s="18">
        <v>0</v>
      </c>
      <c r="F788" s="18">
        <v>0</v>
      </c>
      <c r="G788" s="19">
        <v>0</v>
      </c>
      <c r="H788" s="19"/>
      <c r="I788" s="19"/>
      <c r="J788" s="19"/>
      <c r="K788" s="19"/>
      <c r="L788" s="190"/>
    </row>
    <row r="789" spans="1:12" ht="16.5" customHeight="1" x14ac:dyDescent="0.25">
      <c r="A789" s="190"/>
      <c r="B789" s="190"/>
      <c r="C789" s="160"/>
      <c r="D789" s="29" t="s">
        <v>23</v>
      </c>
      <c r="E789" s="18">
        <v>0</v>
      </c>
      <c r="F789" s="18">
        <v>0</v>
      </c>
      <c r="G789" s="19">
        <v>0</v>
      </c>
      <c r="H789" s="19"/>
      <c r="I789" s="19"/>
      <c r="J789" s="19"/>
      <c r="K789" s="19"/>
      <c r="L789" s="190"/>
    </row>
    <row r="790" spans="1:12" ht="16.5" customHeight="1" x14ac:dyDescent="0.25">
      <c r="A790" s="190"/>
      <c r="B790" s="190"/>
      <c r="C790" s="161"/>
      <c r="D790" s="29" t="s">
        <v>9</v>
      </c>
      <c r="E790" s="18">
        <v>0</v>
      </c>
      <c r="F790" s="18">
        <v>0</v>
      </c>
      <c r="G790" s="19">
        <v>0</v>
      </c>
      <c r="H790" s="19"/>
      <c r="I790" s="19"/>
      <c r="J790" s="19"/>
      <c r="K790" s="19"/>
      <c r="L790" s="190"/>
    </row>
    <row r="791" spans="1:12" ht="16.5" customHeight="1" x14ac:dyDescent="0.25">
      <c r="A791" s="190" t="s">
        <v>27</v>
      </c>
      <c r="B791" s="190" t="s">
        <v>357</v>
      </c>
      <c r="C791" s="159"/>
      <c r="D791" s="70" t="s">
        <v>4</v>
      </c>
      <c r="E791" s="55">
        <f>E792+E793+E794+E795</f>
        <v>100</v>
      </c>
      <c r="F791" s="55">
        <f>F792+F793+F794+F795</f>
        <v>0</v>
      </c>
      <c r="G791" s="62">
        <f>F791/E791*100</f>
        <v>0</v>
      </c>
      <c r="H791" s="62"/>
      <c r="I791" s="62"/>
      <c r="J791" s="62"/>
      <c r="K791" s="62"/>
      <c r="L791" s="190" t="s">
        <v>49</v>
      </c>
    </row>
    <row r="792" spans="1:12" ht="16.5" customHeight="1" x14ac:dyDescent="0.25">
      <c r="A792" s="190"/>
      <c r="B792" s="190"/>
      <c r="C792" s="160"/>
      <c r="D792" s="29" t="s">
        <v>5</v>
      </c>
      <c r="E792" s="18">
        <v>100</v>
      </c>
      <c r="F792" s="18">
        <v>0</v>
      </c>
      <c r="G792" s="19">
        <f>F792/E792*100</f>
        <v>0</v>
      </c>
      <c r="H792" s="19"/>
      <c r="I792" s="19"/>
      <c r="J792" s="19"/>
      <c r="K792" s="19"/>
      <c r="L792" s="190"/>
    </row>
    <row r="793" spans="1:12" ht="16.5" customHeight="1" x14ac:dyDescent="0.25">
      <c r="A793" s="190"/>
      <c r="B793" s="190"/>
      <c r="C793" s="160"/>
      <c r="D793" s="29" t="s">
        <v>6</v>
      </c>
      <c r="E793" s="18">
        <v>0</v>
      </c>
      <c r="F793" s="18">
        <v>0</v>
      </c>
      <c r="G793" s="19">
        <v>0</v>
      </c>
      <c r="H793" s="19"/>
      <c r="I793" s="19"/>
      <c r="J793" s="19"/>
      <c r="K793" s="19"/>
      <c r="L793" s="190"/>
    </row>
    <row r="794" spans="1:12" ht="16.5" customHeight="1" x14ac:dyDescent="0.25">
      <c r="A794" s="190"/>
      <c r="B794" s="190"/>
      <c r="C794" s="160"/>
      <c r="D794" s="29" t="s">
        <v>23</v>
      </c>
      <c r="E794" s="18">
        <v>0</v>
      </c>
      <c r="F794" s="18">
        <v>0</v>
      </c>
      <c r="G794" s="19">
        <v>0</v>
      </c>
      <c r="H794" s="19"/>
      <c r="I794" s="19"/>
      <c r="J794" s="19"/>
      <c r="K794" s="19"/>
      <c r="L794" s="190"/>
    </row>
    <row r="795" spans="1:12" ht="16.5" customHeight="1" x14ac:dyDescent="0.25">
      <c r="A795" s="190"/>
      <c r="B795" s="190"/>
      <c r="C795" s="161"/>
      <c r="D795" s="29" t="s">
        <v>9</v>
      </c>
      <c r="E795" s="18">
        <v>0</v>
      </c>
      <c r="F795" s="18">
        <v>0</v>
      </c>
      <c r="G795" s="19">
        <v>0</v>
      </c>
      <c r="H795" s="19"/>
      <c r="I795" s="19"/>
      <c r="J795" s="19"/>
      <c r="K795" s="19"/>
      <c r="L795" s="190"/>
    </row>
    <row r="796" spans="1:12" ht="16.5" customHeight="1" x14ac:dyDescent="0.25">
      <c r="A796" s="153" t="s">
        <v>7</v>
      </c>
      <c r="B796" s="153" t="s">
        <v>358</v>
      </c>
      <c r="C796" s="153"/>
      <c r="D796" s="56" t="s">
        <v>4</v>
      </c>
      <c r="E796" s="43">
        <f>SUM(E797:E800)</f>
        <v>65.599999999999994</v>
      </c>
      <c r="F796" s="43">
        <f>SUM(F797:F800)</f>
        <v>0</v>
      </c>
      <c r="G796" s="50">
        <f>F796/E796</f>
        <v>0</v>
      </c>
      <c r="H796" s="50"/>
      <c r="I796" s="50"/>
      <c r="J796" s="50"/>
      <c r="K796" s="50"/>
      <c r="L796" s="179" t="s">
        <v>49</v>
      </c>
    </row>
    <row r="797" spans="1:12" ht="16.5" customHeight="1" x14ac:dyDescent="0.25">
      <c r="A797" s="154"/>
      <c r="B797" s="154"/>
      <c r="C797" s="154"/>
      <c r="D797" s="95" t="s">
        <v>5</v>
      </c>
      <c r="E797" s="31">
        <f t="shared" ref="E797:F800" si="24">E802</f>
        <v>65.599999999999994</v>
      </c>
      <c r="F797" s="31">
        <f t="shared" si="24"/>
        <v>0</v>
      </c>
      <c r="G797" s="11">
        <f>F797/E797</f>
        <v>0</v>
      </c>
      <c r="H797" s="11"/>
      <c r="I797" s="11"/>
      <c r="J797" s="11"/>
      <c r="K797" s="11"/>
      <c r="L797" s="179"/>
    </row>
    <row r="798" spans="1:12" ht="16.5" customHeight="1" x14ac:dyDescent="0.25">
      <c r="A798" s="154"/>
      <c r="B798" s="154"/>
      <c r="C798" s="154"/>
      <c r="D798" s="95" t="s">
        <v>6</v>
      </c>
      <c r="E798" s="31">
        <f t="shared" si="24"/>
        <v>0</v>
      </c>
      <c r="F798" s="31">
        <f t="shared" si="24"/>
        <v>0</v>
      </c>
      <c r="G798" s="11">
        <v>0</v>
      </c>
      <c r="H798" s="11"/>
      <c r="I798" s="11"/>
      <c r="J798" s="11"/>
      <c r="K798" s="11"/>
      <c r="L798" s="179"/>
    </row>
    <row r="799" spans="1:12" ht="16.5" customHeight="1" x14ac:dyDescent="0.25">
      <c r="A799" s="154"/>
      <c r="B799" s="154"/>
      <c r="C799" s="154"/>
      <c r="D799" s="95" t="s">
        <v>23</v>
      </c>
      <c r="E799" s="31">
        <f t="shared" si="24"/>
        <v>0</v>
      </c>
      <c r="F799" s="31">
        <f t="shared" si="24"/>
        <v>0</v>
      </c>
      <c r="G799" s="11">
        <v>0</v>
      </c>
      <c r="H799" s="11"/>
      <c r="I799" s="11"/>
      <c r="J799" s="11"/>
      <c r="K799" s="11"/>
      <c r="L799" s="179"/>
    </row>
    <row r="800" spans="1:12" ht="16.5" customHeight="1" x14ac:dyDescent="0.25">
      <c r="A800" s="155"/>
      <c r="B800" s="155"/>
      <c r="C800" s="155"/>
      <c r="D800" s="95" t="s">
        <v>9</v>
      </c>
      <c r="E800" s="31">
        <f t="shared" si="24"/>
        <v>0</v>
      </c>
      <c r="F800" s="31">
        <f t="shared" si="24"/>
        <v>0</v>
      </c>
      <c r="G800" s="11">
        <v>0</v>
      </c>
      <c r="H800" s="11"/>
      <c r="I800" s="11"/>
      <c r="J800" s="11"/>
      <c r="K800" s="11"/>
      <c r="L800" s="179"/>
    </row>
    <row r="801" spans="1:12" ht="16.5" customHeight="1" x14ac:dyDescent="0.25">
      <c r="A801" s="159" t="s">
        <v>36</v>
      </c>
      <c r="B801" s="159" t="s">
        <v>359</v>
      </c>
      <c r="C801" s="159" t="s">
        <v>352</v>
      </c>
      <c r="D801" s="97" t="s">
        <v>4</v>
      </c>
      <c r="E801" s="18">
        <f>SUM(E802:E805)</f>
        <v>65.599999999999994</v>
      </c>
      <c r="F801" s="18">
        <f>SUM(F802:F805)</f>
        <v>0</v>
      </c>
      <c r="G801" s="19">
        <f>F801/E801</f>
        <v>0</v>
      </c>
      <c r="H801" s="19"/>
      <c r="I801" s="19"/>
      <c r="J801" s="19"/>
      <c r="K801" s="19"/>
      <c r="L801" s="190" t="s">
        <v>49</v>
      </c>
    </row>
    <row r="802" spans="1:12" ht="16.5" customHeight="1" x14ac:dyDescent="0.25">
      <c r="A802" s="160"/>
      <c r="B802" s="160"/>
      <c r="C802" s="160"/>
      <c r="D802" s="97" t="s">
        <v>5</v>
      </c>
      <c r="E802" s="18">
        <v>65.599999999999994</v>
      </c>
      <c r="F802" s="18">
        <v>0</v>
      </c>
      <c r="G802" s="19">
        <f>F802/E802</f>
        <v>0</v>
      </c>
      <c r="H802" s="19"/>
      <c r="I802" s="19"/>
      <c r="J802" s="19"/>
      <c r="K802" s="19"/>
      <c r="L802" s="190"/>
    </row>
    <row r="803" spans="1:12" ht="16.5" customHeight="1" x14ac:dyDescent="0.25">
      <c r="A803" s="160"/>
      <c r="B803" s="160"/>
      <c r="C803" s="160"/>
      <c r="D803" s="97" t="s">
        <v>6</v>
      </c>
      <c r="E803" s="18">
        <v>0</v>
      </c>
      <c r="F803" s="18">
        <v>0</v>
      </c>
      <c r="G803" s="19">
        <v>0</v>
      </c>
      <c r="H803" s="19"/>
      <c r="I803" s="19"/>
      <c r="J803" s="19"/>
      <c r="K803" s="19"/>
      <c r="L803" s="190"/>
    </row>
    <row r="804" spans="1:12" ht="16.5" customHeight="1" x14ac:dyDescent="0.25">
      <c r="A804" s="160"/>
      <c r="B804" s="160"/>
      <c r="C804" s="160"/>
      <c r="D804" s="97" t="s">
        <v>23</v>
      </c>
      <c r="E804" s="18">
        <v>0</v>
      </c>
      <c r="F804" s="18">
        <v>0</v>
      </c>
      <c r="G804" s="19">
        <v>0</v>
      </c>
      <c r="H804" s="19"/>
      <c r="I804" s="19"/>
      <c r="J804" s="19"/>
      <c r="K804" s="19"/>
      <c r="L804" s="190"/>
    </row>
    <row r="805" spans="1:12" ht="16.5" customHeight="1" x14ac:dyDescent="0.25">
      <c r="A805" s="161"/>
      <c r="B805" s="161"/>
      <c r="C805" s="161"/>
      <c r="D805" s="97" t="s">
        <v>9</v>
      </c>
      <c r="E805" s="18">
        <v>0</v>
      </c>
      <c r="F805" s="18">
        <v>0</v>
      </c>
      <c r="G805" s="19">
        <v>0</v>
      </c>
      <c r="H805" s="19"/>
      <c r="I805" s="19"/>
      <c r="J805" s="19"/>
      <c r="K805" s="19"/>
      <c r="L805" s="190"/>
    </row>
    <row r="806" spans="1:12" ht="16.5" customHeight="1" x14ac:dyDescent="0.25">
      <c r="A806" s="230" t="s">
        <v>360</v>
      </c>
      <c r="B806" s="219" t="s">
        <v>152</v>
      </c>
      <c r="C806" s="219"/>
      <c r="D806" s="7" t="s">
        <v>4</v>
      </c>
      <c r="E806" s="13">
        <f>E807+E808+E809+E810</f>
        <v>103960.7046</v>
      </c>
      <c r="F806" s="13">
        <f>F807+F808+F809+F810</f>
        <v>48149.215029999999</v>
      </c>
      <c r="G806" s="32">
        <f>F806/E806*100</f>
        <v>46.314821754295806</v>
      </c>
      <c r="H806" s="32"/>
      <c r="I806" s="32"/>
      <c r="J806" s="32"/>
      <c r="K806" s="32"/>
      <c r="L806" s="217" t="s">
        <v>51</v>
      </c>
    </row>
    <row r="807" spans="1:12" ht="16.5" customHeight="1" x14ac:dyDescent="0.25">
      <c r="A807" s="230"/>
      <c r="B807" s="219"/>
      <c r="C807" s="219"/>
      <c r="D807" s="7" t="s">
        <v>5</v>
      </c>
      <c r="E807" s="13">
        <f>E812+E842</f>
        <v>14815.400000000001</v>
      </c>
      <c r="F807" s="13">
        <f t="shared" ref="F807:F810" si="25">F812+F842</f>
        <v>7051.5156700000007</v>
      </c>
      <c r="G807" s="32">
        <f>F807/E807*100</f>
        <v>47.59585073639591</v>
      </c>
      <c r="H807" s="32"/>
      <c r="I807" s="32"/>
      <c r="J807" s="32"/>
      <c r="K807" s="32"/>
      <c r="L807" s="217"/>
    </row>
    <row r="808" spans="1:12" ht="16.5" customHeight="1" x14ac:dyDescent="0.25">
      <c r="A808" s="230"/>
      <c r="B808" s="219"/>
      <c r="C808" s="219"/>
      <c r="D808" s="7" t="s">
        <v>6</v>
      </c>
      <c r="E808" s="13">
        <f>E813+E843</f>
        <v>88510.904599999994</v>
      </c>
      <c r="F808" s="13">
        <f t="shared" si="25"/>
        <v>40717.259359999996</v>
      </c>
      <c r="G808" s="32">
        <f>F808/E808*100</f>
        <v>46.002534426701587</v>
      </c>
      <c r="H808" s="32"/>
      <c r="I808" s="32"/>
      <c r="J808" s="32"/>
      <c r="K808" s="32"/>
      <c r="L808" s="217"/>
    </row>
    <row r="809" spans="1:12" ht="15.75" customHeight="1" x14ac:dyDescent="0.25">
      <c r="A809" s="230"/>
      <c r="B809" s="219"/>
      <c r="C809" s="219"/>
      <c r="D809" s="7" t="s">
        <v>23</v>
      </c>
      <c r="E809" s="13">
        <f>E814+E844</f>
        <v>634.4</v>
      </c>
      <c r="F809" s="13">
        <f t="shared" si="25"/>
        <v>380.44</v>
      </c>
      <c r="G809" s="32">
        <f>F809/E809*100</f>
        <v>59.968474148802017</v>
      </c>
      <c r="H809" s="32"/>
      <c r="I809" s="32"/>
      <c r="J809" s="32"/>
      <c r="K809" s="32"/>
      <c r="L809" s="217"/>
    </row>
    <row r="810" spans="1:12" ht="16.5" customHeight="1" x14ac:dyDescent="0.25">
      <c r="A810" s="230"/>
      <c r="B810" s="219"/>
      <c r="C810" s="219"/>
      <c r="D810" s="7" t="s">
        <v>9</v>
      </c>
      <c r="E810" s="8">
        <f>E815+E845</f>
        <v>0</v>
      </c>
      <c r="F810" s="8">
        <f t="shared" si="25"/>
        <v>0</v>
      </c>
      <c r="G810" s="8">
        <v>0</v>
      </c>
      <c r="H810" s="8"/>
      <c r="I810" s="8"/>
      <c r="J810" s="8"/>
      <c r="K810" s="8"/>
      <c r="L810" s="217"/>
    </row>
    <row r="811" spans="1:12" ht="16.5" customHeight="1" x14ac:dyDescent="0.25">
      <c r="A811" s="187" t="s">
        <v>3</v>
      </c>
      <c r="B811" s="209" t="s">
        <v>153</v>
      </c>
      <c r="C811" s="162"/>
      <c r="D811" s="51" t="s">
        <v>4</v>
      </c>
      <c r="E811" s="47">
        <f>E812+E813+E814+E815</f>
        <v>1911.8000000000002</v>
      </c>
      <c r="F811" s="47">
        <f>F812+F813+F814+F815</f>
        <v>632.67891999999995</v>
      </c>
      <c r="G811" s="52">
        <f>F811/E811*100</f>
        <v>33.093363322523274</v>
      </c>
      <c r="H811" s="52"/>
      <c r="I811" s="52"/>
      <c r="J811" s="52"/>
      <c r="K811" s="52"/>
      <c r="L811" s="216" t="s">
        <v>51</v>
      </c>
    </row>
    <row r="812" spans="1:12" ht="16.5" customHeight="1" x14ac:dyDescent="0.25">
      <c r="A812" s="187"/>
      <c r="B812" s="209"/>
      <c r="C812" s="163"/>
      <c r="D812" s="51" t="s">
        <v>5</v>
      </c>
      <c r="E812" s="47">
        <f>E819+E825+E831+E837</f>
        <v>1911.8000000000002</v>
      </c>
      <c r="F812" s="47">
        <f>F819+F825+F831+F837</f>
        <v>632.67891999999995</v>
      </c>
      <c r="G812" s="52">
        <f>F812/E812*100</f>
        <v>33.093363322523274</v>
      </c>
      <c r="H812" s="52"/>
      <c r="I812" s="52"/>
      <c r="J812" s="52"/>
      <c r="K812" s="52"/>
      <c r="L812" s="216"/>
    </row>
    <row r="813" spans="1:12" ht="16.5" customHeight="1" x14ac:dyDescent="0.25">
      <c r="A813" s="187"/>
      <c r="B813" s="209"/>
      <c r="C813" s="163"/>
      <c r="D813" s="51" t="s">
        <v>6</v>
      </c>
      <c r="E813" s="53">
        <f>E820+E826+E832+E838</f>
        <v>0</v>
      </c>
      <c r="F813" s="53">
        <f>F820+F826+F832+F838</f>
        <v>0</v>
      </c>
      <c r="G813" s="53">
        <v>0</v>
      </c>
      <c r="H813" s="53"/>
      <c r="I813" s="53"/>
      <c r="J813" s="53"/>
      <c r="K813" s="53"/>
      <c r="L813" s="216"/>
    </row>
    <row r="814" spans="1:12" ht="16.5" customHeight="1" x14ac:dyDescent="0.25">
      <c r="A814" s="187"/>
      <c r="B814" s="209"/>
      <c r="C814" s="163"/>
      <c r="D814" s="51" t="s">
        <v>23</v>
      </c>
      <c r="E814" s="53">
        <v>0</v>
      </c>
      <c r="F814" s="53">
        <v>0</v>
      </c>
      <c r="G814" s="53">
        <v>0</v>
      </c>
      <c r="H814" s="53"/>
      <c r="I814" s="53"/>
      <c r="J814" s="53"/>
      <c r="K814" s="53"/>
      <c r="L814" s="216"/>
    </row>
    <row r="815" spans="1:12" ht="16.5" customHeight="1" x14ac:dyDescent="0.25">
      <c r="A815" s="187"/>
      <c r="B815" s="209"/>
      <c r="C815" s="164"/>
      <c r="D815" s="51" t="s">
        <v>9</v>
      </c>
      <c r="E815" s="53">
        <v>0</v>
      </c>
      <c r="F815" s="53">
        <v>0</v>
      </c>
      <c r="G815" s="53">
        <v>0</v>
      </c>
      <c r="H815" s="53"/>
      <c r="I815" s="53"/>
      <c r="J815" s="53"/>
      <c r="K815" s="53"/>
      <c r="L815" s="216"/>
    </row>
    <row r="816" spans="1:12" ht="15.75" customHeight="1" x14ac:dyDescent="0.25">
      <c r="A816" s="188" t="s">
        <v>154</v>
      </c>
      <c r="B816" s="188"/>
      <c r="C816" s="188"/>
      <c r="D816" s="188"/>
      <c r="E816" s="188"/>
      <c r="F816" s="188"/>
      <c r="G816" s="188"/>
      <c r="H816" s="188"/>
      <c r="I816" s="188"/>
      <c r="J816" s="188"/>
      <c r="K816" s="188"/>
      <c r="L816" s="188"/>
    </row>
    <row r="817" spans="1:12" s="16" customFormat="1" ht="14.25" customHeight="1" x14ac:dyDescent="0.25">
      <c r="A817" s="188" t="s">
        <v>269</v>
      </c>
      <c r="B817" s="188"/>
      <c r="C817" s="188"/>
      <c r="D817" s="188"/>
      <c r="E817" s="188"/>
      <c r="F817" s="188"/>
      <c r="G817" s="188"/>
      <c r="H817" s="188"/>
      <c r="I817" s="188"/>
      <c r="J817" s="188"/>
      <c r="K817" s="188"/>
      <c r="L817" s="188"/>
    </row>
    <row r="818" spans="1:12" ht="16.5" customHeight="1" x14ac:dyDescent="0.25">
      <c r="A818" s="179" t="s">
        <v>26</v>
      </c>
      <c r="B818" s="218" t="s">
        <v>368</v>
      </c>
      <c r="C818" s="156"/>
      <c r="D818" s="49" t="s">
        <v>4</v>
      </c>
      <c r="E818" s="43">
        <f>E819+E820+E821+E822</f>
        <v>500</v>
      </c>
      <c r="F818" s="43">
        <f>F819+F820+F821+F822</f>
        <v>47.635919999999999</v>
      </c>
      <c r="G818" s="43">
        <f>F818/E818*100</f>
        <v>9.5271840000000001</v>
      </c>
      <c r="H818" s="43"/>
      <c r="I818" s="43"/>
      <c r="J818" s="43"/>
      <c r="K818" s="43"/>
      <c r="L818" s="171" t="s">
        <v>71</v>
      </c>
    </row>
    <row r="819" spans="1:12" ht="16.5" customHeight="1" x14ac:dyDescent="0.25">
      <c r="A819" s="179"/>
      <c r="B819" s="218"/>
      <c r="C819" s="157"/>
      <c r="D819" s="10" t="s">
        <v>5</v>
      </c>
      <c r="E819" s="31">
        <v>500</v>
      </c>
      <c r="F819" s="31">
        <v>47.635919999999999</v>
      </c>
      <c r="G819" s="31">
        <f>F819/E819*100</f>
        <v>9.5271840000000001</v>
      </c>
      <c r="H819" s="31"/>
      <c r="I819" s="31"/>
      <c r="J819" s="31"/>
      <c r="K819" s="31"/>
      <c r="L819" s="171"/>
    </row>
    <row r="820" spans="1:12" ht="16.5" customHeight="1" x14ac:dyDescent="0.25">
      <c r="A820" s="179"/>
      <c r="B820" s="218"/>
      <c r="C820" s="157"/>
      <c r="D820" s="10" t="s">
        <v>6</v>
      </c>
      <c r="E820" s="31">
        <v>0</v>
      </c>
      <c r="F820" s="31">
        <v>0</v>
      </c>
      <c r="G820" s="31">
        <v>0</v>
      </c>
      <c r="H820" s="31"/>
      <c r="I820" s="31"/>
      <c r="J820" s="31"/>
      <c r="K820" s="31"/>
      <c r="L820" s="171"/>
    </row>
    <row r="821" spans="1:12" ht="16.5" customHeight="1" x14ac:dyDescent="0.25">
      <c r="A821" s="179"/>
      <c r="B821" s="218"/>
      <c r="C821" s="157"/>
      <c r="D821" s="10" t="s">
        <v>23</v>
      </c>
      <c r="E821" s="31">
        <v>0</v>
      </c>
      <c r="F821" s="31">
        <v>0</v>
      </c>
      <c r="G821" s="31">
        <v>0</v>
      </c>
      <c r="H821" s="31"/>
      <c r="I821" s="31"/>
      <c r="J821" s="31"/>
      <c r="K821" s="31"/>
      <c r="L821" s="171"/>
    </row>
    <row r="822" spans="1:12" ht="16.5" customHeight="1" x14ac:dyDescent="0.25">
      <c r="A822" s="179"/>
      <c r="B822" s="218"/>
      <c r="C822" s="158"/>
      <c r="D822" s="10" t="s">
        <v>9</v>
      </c>
      <c r="E822" s="31">
        <v>0</v>
      </c>
      <c r="F822" s="31">
        <v>0</v>
      </c>
      <c r="G822" s="31">
        <v>0</v>
      </c>
      <c r="H822" s="31"/>
      <c r="I822" s="31"/>
      <c r="J822" s="31"/>
      <c r="K822" s="31"/>
      <c r="L822" s="171"/>
    </row>
    <row r="823" spans="1:12" ht="16.5" customHeight="1" x14ac:dyDescent="0.25">
      <c r="A823" s="188" t="s">
        <v>270</v>
      </c>
      <c r="B823" s="188"/>
      <c r="C823" s="188"/>
      <c r="D823" s="188"/>
      <c r="E823" s="188"/>
      <c r="F823" s="188"/>
      <c r="G823" s="188"/>
      <c r="H823" s="188"/>
      <c r="I823" s="188"/>
      <c r="J823" s="188"/>
      <c r="K823" s="188"/>
      <c r="L823" s="188"/>
    </row>
    <row r="824" spans="1:12" ht="15.75" customHeight="1" x14ac:dyDescent="0.25">
      <c r="A824" s="179" t="s">
        <v>27</v>
      </c>
      <c r="B824" s="156" t="s">
        <v>369</v>
      </c>
      <c r="C824" s="156"/>
      <c r="D824" s="49" t="s">
        <v>4</v>
      </c>
      <c r="E824" s="43">
        <f>E825+E826+E827+E828</f>
        <v>508.2</v>
      </c>
      <c r="F824" s="43">
        <f>F825+F826+F827+F828</f>
        <v>188.82</v>
      </c>
      <c r="G824" s="43">
        <f>F824/E824*100</f>
        <v>37.154663518299877</v>
      </c>
      <c r="H824" s="112"/>
      <c r="I824" s="112"/>
      <c r="J824" s="112"/>
      <c r="K824" s="112"/>
      <c r="L824" s="156" t="s">
        <v>71</v>
      </c>
    </row>
    <row r="825" spans="1:12" ht="16.5" customHeight="1" x14ac:dyDescent="0.25">
      <c r="A825" s="179"/>
      <c r="B825" s="157"/>
      <c r="C825" s="157"/>
      <c r="D825" s="10" t="s">
        <v>5</v>
      </c>
      <c r="E825" s="31">
        <v>508.2</v>
      </c>
      <c r="F825" s="31">
        <v>188.82</v>
      </c>
      <c r="G825" s="31">
        <f>F825/E825*100</f>
        <v>37.154663518299877</v>
      </c>
      <c r="H825" s="110"/>
      <c r="I825" s="110"/>
      <c r="J825" s="110"/>
      <c r="K825" s="110"/>
      <c r="L825" s="157"/>
    </row>
    <row r="826" spans="1:12" ht="16.5" customHeight="1" x14ac:dyDescent="0.25">
      <c r="A826" s="179"/>
      <c r="B826" s="157"/>
      <c r="C826" s="157"/>
      <c r="D826" s="10" t="s">
        <v>6</v>
      </c>
      <c r="E826" s="31">
        <v>0</v>
      </c>
      <c r="F826" s="31">
        <v>0</v>
      </c>
      <c r="G826" s="31">
        <v>0</v>
      </c>
      <c r="H826" s="110"/>
      <c r="I826" s="110"/>
      <c r="J826" s="110"/>
      <c r="K826" s="110"/>
      <c r="L826" s="157"/>
    </row>
    <row r="827" spans="1:12" ht="16.5" customHeight="1" x14ac:dyDescent="0.25">
      <c r="A827" s="179"/>
      <c r="B827" s="157"/>
      <c r="C827" s="157"/>
      <c r="D827" s="10" t="s">
        <v>23</v>
      </c>
      <c r="E827" s="31">
        <v>0</v>
      </c>
      <c r="F827" s="31">
        <v>0</v>
      </c>
      <c r="G827" s="31">
        <v>0</v>
      </c>
      <c r="H827" s="110"/>
      <c r="I827" s="110"/>
      <c r="J827" s="110"/>
      <c r="K827" s="110"/>
      <c r="L827" s="157"/>
    </row>
    <row r="828" spans="1:12" ht="16.5" customHeight="1" x14ac:dyDescent="0.25">
      <c r="A828" s="179"/>
      <c r="B828" s="158"/>
      <c r="C828" s="158"/>
      <c r="D828" s="10" t="s">
        <v>9</v>
      </c>
      <c r="E828" s="31">
        <v>0</v>
      </c>
      <c r="F828" s="31">
        <v>0</v>
      </c>
      <c r="G828" s="31">
        <v>0</v>
      </c>
      <c r="H828" s="111"/>
      <c r="I828" s="111"/>
      <c r="J828" s="111"/>
      <c r="K828" s="111"/>
      <c r="L828" s="158"/>
    </row>
    <row r="829" spans="1:12" ht="16.5" customHeight="1" x14ac:dyDescent="0.25">
      <c r="A829" s="188" t="s">
        <v>271</v>
      </c>
      <c r="B829" s="188"/>
      <c r="C829" s="188"/>
      <c r="D829" s="188"/>
      <c r="E829" s="188"/>
      <c r="F829" s="188"/>
      <c r="G829" s="188"/>
      <c r="H829" s="188"/>
      <c r="I829" s="188"/>
      <c r="J829" s="188"/>
      <c r="K829" s="188"/>
      <c r="L829" s="188"/>
    </row>
    <row r="830" spans="1:12" ht="16.5" customHeight="1" x14ac:dyDescent="0.25">
      <c r="A830" s="179" t="s">
        <v>30</v>
      </c>
      <c r="B830" s="218" t="s">
        <v>155</v>
      </c>
      <c r="C830" s="156"/>
      <c r="D830" s="49" t="s">
        <v>4</v>
      </c>
      <c r="E830" s="43">
        <f>E831+E832+E833+E834</f>
        <v>728.6</v>
      </c>
      <c r="F830" s="43">
        <f>F831+F832+F833+F834</f>
        <v>275.56799999999998</v>
      </c>
      <c r="G830" s="43">
        <f>F830/E830*100</f>
        <v>37.821575624485313</v>
      </c>
      <c r="H830" s="43"/>
      <c r="I830" s="43"/>
      <c r="J830" s="43"/>
      <c r="K830" s="43"/>
      <c r="L830" s="171" t="s">
        <v>156</v>
      </c>
    </row>
    <row r="831" spans="1:12" ht="16.5" customHeight="1" x14ac:dyDescent="0.25">
      <c r="A831" s="179"/>
      <c r="B831" s="218"/>
      <c r="C831" s="157"/>
      <c r="D831" s="10" t="s">
        <v>5</v>
      </c>
      <c r="E831" s="31">
        <v>728.6</v>
      </c>
      <c r="F831" s="31">
        <v>275.56799999999998</v>
      </c>
      <c r="G831" s="31">
        <f>F831/E831*100</f>
        <v>37.821575624485313</v>
      </c>
      <c r="H831" s="31"/>
      <c r="I831" s="31"/>
      <c r="J831" s="31"/>
      <c r="K831" s="31"/>
      <c r="L831" s="171"/>
    </row>
    <row r="832" spans="1:12" ht="16.5" customHeight="1" x14ac:dyDescent="0.25">
      <c r="A832" s="179"/>
      <c r="B832" s="218"/>
      <c r="C832" s="157"/>
      <c r="D832" s="10" t="s">
        <v>6</v>
      </c>
      <c r="E832" s="31">
        <v>0</v>
      </c>
      <c r="F832" s="31">
        <v>0</v>
      </c>
      <c r="G832" s="31">
        <v>0</v>
      </c>
      <c r="H832" s="31"/>
      <c r="I832" s="31"/>
      <c r="J832" s="31"/>
      <c r="K832" s="31"/>
      <c r="L832" s="171"/>
    </row>
    <row r="833" spans="1:12" ht="16.5" customHeight="1" x14ac:dyDescent="0.25">
      <c r="A833" s="179"/>
      <c r="B833" s="218"/>
      <c r="C833" s="157"/>
      <c r="D833" s="10" t="s">
        <v>23</v>
      </c>
      <c r="E833" s="31">
        <v>0</v>
      </c>
      <c r="F833" s="31">
        <v>0</v>
      </c>
      <c r="G833" s="31">
        <v>0</v>
      </c>
      <c r="H833" s="31"/>
      <c r="I833" s="31"/>
      <c r="J833" s="31"/>
      <c r="K833" s="31"/>
      <c r="L833" s="171"/>
    </row>
    <row r="834" spans="1:12" ht="16.5" customHeight="1" x14ac:dyDescent="0.25">
      <c r="A834" s="179"/>
      <c r="B834" s="218"/>
      <c r="C834" s="158"/>
      <c r="D834" s="10" t="s">
        <v>9</v>
      </c>
      <c r="E834" s="11">
        <v>0</v>
      </c>
      <c r="F834" s="11">
        <v>0</v>
      </c>
      <c r="G834" s="31">
        <v>0</v>
      </c>
      <c r="H834" s="31"/>
      <c r="I834" s="31"/>
      <c r="J834" s="31"/>
      <c r="K834" s="31"/>
      <c r="L834" s="171"/>
    </row>
    <row r="835" spans="1:12" ht="16.5" customHeight="1" x14ac:dyDescent="0.25">
      <c r="A835" s="188" t="s">
        <v>272</v>
      </c>
      <c r="B835" s="188"/>
      <c r="C835" s="188"/>
      <c r="D835" s="188"/>
      <c r="E835" s="188"/>
      <c r="F835" s="188"/>
      <c r="G835" s="188"/>
      <c r="H835" s="188"/>
      <c r="I835" s="188"/>
      <c r="J835" s="188"/>
      <c r="K835" s="188"/>
      <c r="L835" s="188"/>
    </row>
    <row r="836" spans="1:12" ht="16.5" customHeight="1" x14ac:dyDescent="0.25">
      <c r="A836" s="179" t="s">
        <v>32</v>
      </c>
      <c r="B836" s="218" t="s">
        <v>157</v>
      </c>
      <c r="C836" s="156"/>
      <c r="D836" s="49" t="s">
        <v>4</v>
      </c>
      <c r="E836" s="43">
        <f>E837+E838+E839+E840</f>
        <v>175</v>
      </c>
      <c r="F836" s="43">
        <f>F837+F838+F839+F840</f>
        <v>120.655</v>
      </c>
      <c r="G836" s="43">
        <f>F836/E836*100</f>
        <v>68.945714285714288</v>
      </c>
      <c r="H836" s="43"/>
      <c r="I836" s="43"/>
      <c r="J836" s="43"/>
      <c r="K836" s="43"/>
      <c r="L836" s="171" t="s">
        <v>49</v>
      </c>
    </row>
    <row r="837" spans="1:12" ht="16.5" customHeight="1" x14ac:dyDescent="0.25">
      <c r="A837" s="179"/>
      <c r="B837" s="218"/>
      <c r="C837" s="157"/>
      <c r="D837" s="10" t="s">
        <v>5</v>
      </c>
      <c r="E837" s="31">
        <v>175</v>
      </c>
      <c r="F837" s="31">
        <v>120.655</v>
      </c>
      <c r="G837" s="31">
        <f>F837/E837*100</f>
        <v>68.945714285714288</v>
      </c>
      <c r="H837" s="31"/>
      <c r="I837" s="31"/>
      <c r="J837" s="31"/>
      <c r="K837" s="31"/>
      <c r="L837" s="171"/>
    </row>
    <row r="838" spans="1:12" ht="16.5" customHeight="1" x14ac:dyDescent="0.25">
      <c r="A838" s="179"/>
      <c r="B838" s="218"/>
      <c r="C838" s="157"/>
      <c r="D838" s="10" t="s">
        <v>6</v>
      </c>
      <c r="E838" s="31">
        <v>0</v>
      </c>
      <c r="F838" s="31">
        <v>0</v>
      </c>
      <c r="G838" s="31">
        <v>0</v>
      </c>
      <c r="H838" s="31"/>
      <c r="I838" s="31"/>
      <c r="J838" s="31"/>
      <c r="K838" s="31"/>
      <c r="L838" s="171"/>
    </row>
    <row r="839" spans="1:12" ht="16.5" customHeight="1" x14ac:dyDescent="0.25">
      <c r="A839" s="179"/>
      <c r="B839" s="218"/>
      <c r="C839" s="157"/>
      <c r="D839" s="10" t="s">
        <v>23</v>
      </c>
      <c r="E839" s="31">
        <v>0</v>
      </c>
      <c r="F839" s="31">
        <v>0</v>
      </c>
      <c r="G839" s="31">
        <v>0</v>
      </c>
      <c r="H839" s="31"/>
      <c r="I839" s="31"/>
      <c r="J839" s="31"/>
      <c r="K839" s="31"/>
      <c r="L839" s="171"/>
    </row>
    <row r="840" spans="1:12" ht="16.5" customHeight="1" x14ac:dyDescent="0.25">
      <c r="A840" s="179"/>
      <c r="B840" s="218"/>
      <c r="C840" s="158"/>
      <c r="D840" s="10" t="s">
        <v>9</v>
      </c>
      <c r="E840" s="31">
        <v>0</v>
      </c>
      <c r="F840" s="31">
        <v>0</v>
      </c>
      <c r="G840" s="31">
        <v>0</v>
      </c>
      <c r="H840" s="31"/>
      <c r="I840" s="31"/>
      <c r="J840" s="31"/>
      <c r="K840" s="31"/>
      <c r="L840" s="171"/>
    </row>
    <row r="841" spans="1:12" ht="16.5" customHeight="1" x14ac:dyDescent="0.25">
      <c r="A841" s="187" t="s">
        <v>7</v>
      </c>
      <c r="B841" s="209" t="s">
        <v>158</v>
      </c>
      <c r="C841" s="162"/>
      <c r="D841" s="51" t="s">
        <v>4</v>
      </c>
      <c r="E841" s="47">
        <f>E842+E843+E844+E845</f>
        <v>102048.90459999999</v>
      </c>
      <c r="F841" s="47">
        <f>F842+F843+F844+F845</f>
        <v>47516.536110000001</v>
      </c>
      <c r="G841" s="52">
        <f>F841/E841*100</f>
        <v>46.562514606354725</v>
      </c>
      <c r="H841" s="52"/>
      <c r="I841" s="52"/>
      <c r="J841" s="52"/>
      <c r="K841" s="52"/>
      <c r="L841" s="216" t="s">
        <v>50</v>
      </c>
    </row>
    <row r="842" spans="1:12" ht="16.5" customHeight="1" x14ac:dyDescent="0.25">
      <c r="A842" s="187"/>
      <c r="B842" s="209"/>
      <c r="C842" s="163"/>
      <c r="D842" s="51" t="s">
        <v>5</v>
      </c>
      <c r="E842" s="47">
        <f t="shared" ref="E842:F845" si="26">E848</f>
        <v>12903.6</v>
      </c>
      <c r="F842" s="47">
        <f t="shared" si="26"/>
        <v>6418.8367500000004</v>
      </c>
      <c r="G842" s="52">
        <f>F842/E842*100</f>
        <v>49.7445422207756</v>
      </c>
      <c r="H842" s="52"/>
      <c r="I842" s="52"/>
      <c r="J842" s="52"/>
      <c r="K842" s="52"/>
      <c r="L842" s="216"/>
    </row>
    <row r="843" spans="1:12" ht="16.5" customHeight="1" x14ac:dyDescent="0.25">
      <c r="A843" s="187"/>
      <c r="B843" s="209"/>
      <c r="C843" s="163"/>
      <c r="D843" s="51" t="s">
        <v>6</v>
      </c>
      <c r="E843" s="47">
        <f t="shared" si="26"/>
        <v>88510.904599999994</v>
      </c>
      <c r="F843" s="47">
        <f t="shared" si="26"/>
        <v>40717.259359999996</v>
      </c>
      <c r="G843" s="52">
        <f>F843/E843*100</f>
        <v>46.002534426701587</v>
      </c>
      <c r="H843" s="52"/>
      <c r="I843" s="52"/>
      <c r="J843" s="52"/>
      <c r="K843" s="52"/>
      <c r="L843" s="216"/>
    </row>
    <row r="844" spans="1:12" ht="16.5" customHeight="1" x14ac:dyDescent="0.25">
      <c r="A844" s="187"/>
      <c r="B844" s="209"/>
      <c r="C844" s="163"/>
      <c r="D844" s="51" t="s">
        <v>23</v>
      </c>
      <c r="E844" s="47">
        <f t="shared" si="26"/>
        <v>634.4</v>
      </c>
      <c r="F844" s="47">
        <f t="shared" si="26"/>
        <v>380.44</v>
      </c>
      <c r="G844" s="52">
        <f>F844/E844*100</f>
        <v>59.968474148802017</v>
      </c>
      <c r="H844" s="52"/>
      <c r="I844" s="52"/>
      <c r="J844" s="52"/>
      <c r="K844" s="52"/>
      <c r="L844" s="216"/>
    </row>
    <row r="845" spans="1:12" ht="16.5" customHeight="1" x14ac:dyDescent="0.25">
      <c r="A845" s="187"/>
      <c r="B845" s="209"/>
      <c r="C845" s="164"/>
      <c r="D845" s="51" t="s">
        <v>9</v>
      </c>
      <c r="E845" s="53">
        <f t="shared" si="26"/>
        <v>0</v>
      </c>
      <c r="F845" s="53">
        <f t="shared" si="26"/>
        <v>0</v>
      </c>
      <c r="G845" s="53">
        <v>0</v>
      </c>
      <c r="H845" s="53"/>
      <c r="I845" s="53"/>
      <c r="J845" s="53"/>
      <c r="K845" s="53"/>
      <c r="L845" s="216"/>
    </row>
    <row r="846" spans="1:12" ht="16.5" customHeight="1" x14ac:dyDescent="0.25">
      <c r="A846" s="188" t="s">
        <v>159</v>
      </c>
      <c r="B846" s="188"/>
      <c r="C846" s="188"/>
      <c r="D846" s="188"/>
      <c r="E846" s="188"/>
      <c r="F846" s="188"/>
      <c r="G846" s="188"/>
      <c r="H846" s="188"/>
      <c r="I846" s="188"/>
      <c r="J846" s="188"/>
      <c r="K846" s="188"/>
      <c r="L846" s="188"/>
    </row>
    <row r="847" spans="1:12" ht="16.5" customHeight="1" x14ac:dyDescent="0.25">
      <c r="A847" s="179" t="s">
        <v>36</v>
      </c>
      <c r="B847" s="171" t="s">
        <v>161</v>
      </c>
      <c r="C847" s="171"/>
      <c r="D847" s="49" t="s">
        <v>4</v>
      </c>
      <c r="E847" s="43">
        <f>E848+E849+E850+E851</f>
        <v>102048.90459999999</v>
      </c>
      <c r="F847" s="43">
        <f>F848+F849+F850+F851</f>
        <v>47516.536110000001</v>
      </c>
      <c r="G847" s="50">
        <f>F847/E847*100</f>
        <v>46.562514606354725</v>
      </c>
      <c r="H847" s="50"/>
      <c r="I847" s="50"/>
      <c r="J847" s="50"/>
      <c r="K847" s="50"/>
      <c r="L847" s="171" t="s">
        <v>160</v>
      </c>
    </row>
    <row r="848" spans="1:12" ht="16.5" customHeight="1" x14ac:dyDescent="0.25">
      <c r="A848" s="179"/>
      <c r="B848" s="171"/>
      <c r="C848" s="171"/>
      <c r="D848" s="10" t="s">
        <v>5</v>
      </c>
      <c r="E848" s="31">
        <f>E853+E858+E863</f>
        <v>12903.6</v>
      </c>
      <c r="F848" s="31">
        <f t="shared" ref="E848:F851" si="27">F853+F858+F863</f>
        <v>6418.8367500000004</v>
      </c>
      <c r="G848" s="11">
        <f>F848/E848*100</f>
        <v>49.7445422207756</v>
      </c>
      <c r="H848" s="11"/>
      <c r="I848" s="11"/>
      <c r="J848" s="11"/>
      <c r="K848" s="11"/>
      <c r="L848" s="171"/>
    </row>
    <row r="849" spans="1:12" ht="16.5" customHeight="1" x14ac:dyDescent="0.25">
      <c r="A849" s="179"/>
      <c r="B849" s="171"/>
      <c r="C849" s="171"/>
      <c r="D849" s="10" t="s">
        <v>6</v>
      </c>
      <c r="E849" s="31">
        <f>E854+E859+E864</f>
        <v>88510.904599999994</v>
      </c>
      <c r="F849" s="31">
        <f t="shared" si="27"/>
        <v>40717.259359999996</v>
      </c>
      <c r="G849" s="11">
        <f>F849/E849*100</f>
        <v>46.002534426701587</v>
      </c>
      <c r="H849" s="11"/>
      <c r="I849" s="11"/>
      <c r="J849" s="11"/>
      <c r="K849" s="11"/>
      <c r="L849" s="171"/>
    </row>
    <row r="850" spans="1:12" ht="16.5" customHeight="1" x14ac:dyDescent="0.25">
      <c r="A850" s="179"/>
      <c r="B850" s="171"/>
      <c r="C850" s="171"/>
      <c r="D850" s="10" t="s">
        <v>23</v>
      </c>
      <c r="E850" s="31">
        <f t="shared" si="27"/>
        <v>634.4</v>
      </c>
      <c r="F850" s="31">
        <f t="shared" si="27"/>
        <v>380.44</v>
      </c>
      <c r="G850" s="11">
        <f>F850/E850*100</f>
        <v>59.968474148802017</v>
      </c>
      <c r="H850" s="11"/>
      <c r="I850" s="11"/>
      <c r="J850" s="11"/>
      <c r="K850" s="11"/>
      <c r="L850" s="171"/>
    </row>
    <row r="851" spans="1:12" ht="16.5" customHeight="1" x14ac:dyDescent="0.25">
      <c r="A851" s="179"/>
      <c r="B851" s="171"/>
      <c r="C851" s="171"/>
      <c r="D851" s="10" t="s">
        <v>9</v>
      </c>
      <c r="E851" s="31">
        <f t="shared" si="27"/>
        <v>0</v>
      </c>
      <c r="F851" s="31">
        <f t="shared" si="27"/>
        <v>0</v>
      </c>
      <c r="G851" s="11">
        <v>0</v>
      </c>
      <c r="H851" s="11"/>
      <c r="I851" s="11"/>
      <c r="J851" s="11"/>
      <c r="K851" s="11"/>
      <c r="L851" s="171"/>
    </row>
    <row r="852" spans="1:12" ht="16.5" customHeight="1" x14ac:dyDescent="0.25">
      <c r="A852" s="214" t="s">
        <v>48</v>
      </c>
      <c r="B852" s="213" t="s">
        <v>162</v>
      </c>
      <c r="C852" s="225"/>
      <c r="D852" s="77" t="s">
        <v>4</v>
      </c>
      <c r="E852" s="78">
        <f>E853+E854+E855+E856</f>
        <v>8439.1</v>
      </c>
      <c r="F852" s="78">
        <f>F853+F854+F855+F856</f>
        <v>3755.1367500000001</v>
      </c>
      <c r="G852" s="78">
        <f>F852/E852*100</f>
        <v>44.496886516334676</v>
      </c>
      <c r="H852" s="78"/>
      <c r="I852" s="78"/>
      <c r="J852" s="78"/>
      <c r="K852" s="78"/>
      <c r="L852" s="213" t="s">
        <v>50</v>
      </c>
    </row>
    <row r="853" spans="1:12" ht="16.5" customHeight="1" x14ac:dyDescent="0.25">
      <c r="A853" s="214"/>
      <c r="B853" s="213"/>
      <c r="C853" s="225"/>
      <c r="D853" s="79" t="s">
        <v>5</v>
      </c>
      <c r="E853" s="80">
        <v>8439.1</v>
      </c>
      <c r="F853" s="80">
        <v>3755.1367500000001</v>
      </c>
      <c r="G853" s="80">
        <f>F853/E853*100</f>
        <v>44.496886516334676</v>
      </c>
      <c r="H853" s="80"/>
      <c r="I853" s="80"/>
      <c r="J853" s="80"/>
      <c r="K853" s="80"/>
      <c r="L853" s="213"/>
    </row>
    <row r="854" spans="1:12" ht="16.5" customHeight="1" x14ac:dyDescent="0.25">
      <c r="A854" s="214"/>
      <c r="B854" s="213"/>
      <c r="C854" s="225"/>
      <c r="D854" s="79" t="s">
        <v>6</v>
      </c>
      <c r="E854" s="80">
        <v>0</v>
      </c>
      <c r="F854" s="80">
        <v>0</v>
      </c>
      <c r="G854" s="81">
        <v>0</v>
      </c>
      <c r="H854" s="81"/>
      <c r="I854" s="81"/>
      <c r="J854" s="81"/>
      <c r="K854" s="81"/>
      <c r="L854" s="213"/>
    </row>
    <row r="855" spans="1:12" ht="16.5" customHeight="1" x14ac:dyDescent="0.25">
      <c r="A855" s="214"/>
      <c r="B855" s="213"/>
      <c r="C855" s="225"/>
      <c r="D855" s="79" t="s">
        <v>23</v>
      </c>
      <c r="E855" s="80">
        <v>0</v>
      </c>
      <c r="F855" s="80">
        <v>0</v>
      </c>
      <c r="G855" s="81">
        <v>0</v>
      </c>
      <c r="H855" s="81"/>
      <c r="I855" s="81"/>
      <c r="J855" s="81"/>
      <c r="K855" s="81"/>
      <c r="L855" s="213"/>
    </row>
    <row r="856" spans="1:12" ht="16.5" customHeight="1" x14ac:dyDescent="0.25">
      <c r="A856" s="214"/>
      <c r="B856" s="213"/>
      <c r="C856" s="225"/>
      <c r="D856" s="79" t="s">
        <v>9</v>
      </c>
      <c r="E856" s="80">
        <v>0</v>
      </c>
      <c r="F856" s="80">
        <f>+F861+F866</f>
        <v>0</v>
      </c>
      <c r="G856" s="81">
        <v>0</v>
      </c>
      <c r="H856" s="81"/>
      <c r="I856" s="81"/>
      <c r="J856" s="81"/>
      <c r="K856" s="81"/>
      <c r="L856" s="213"/>
    </row>
    <row r="857" spans="1:12" ht="16.5" customHeight="1" x14ac:dyDescent="0.25">
      <c r="A857" s="214" t="s">
        <v>104</v>
      </c>
      <c r="B857" s="213" t="s">
        <v>164</v>
      </c>
      <c r="C857" s="215"/>
      <c r="D857" s="82" t="s">
        <v>4</v>
      </c>
      <c r="E857" s="83">
        <f>E858+E859+E860+E861</f>
        <v>25</v>
      </c>
      <c r="F857" s="83">
        <f>F858+F859+F860+F861</f>
        <v>0</v>
      </c>
      <c r="G857" s="84">
        <f>F857/E857*100</f>
        <v>0</v>
      </c>
      <c r="H857" s="84"/>
      <c r="I857" s="84"/>
      <c r="J857" s="84"/>
      <c r="K857" s="84"/>
      <c r="L857" s="213" t="s">
        <v>50</v>
      </c>
    </row>
    <row r="858" spans="1:12" ht="16.5" customHeight="1" x14ac:dyDescent="0.25">
      <c r="A858" s="214"/>
      <c r="B858" s="213"/>
      <c r="C858" s="215"/>
      <c r="D858" s="85" t="s">
        <v>5</v>
      </c>
      <c r="E858" s="86">
        <v>25</v>
      </c>
      <c r="F858" s="86">
        <v>0</v>
      </c>
      <c r="G858" s="87">
        <f>F858/E858*100</f>
        <v>0</v>
      </c>
      <c r="H858" s="87"/>
      <c r="I858" s="87"/>
      <c r="J858" s="87"/>
      <c r="K858" s="87"/>
      <c r="L858" s="213"/>
    </row>
    <row r="859" spans="1:12" ht="16.5" customHeight="1" x14ac:dyDescent="0.25">
      <c r="A859" s="214"/>
      <c r="B859" s="213"/>
      <c r="C859" s="215"/>
      <c r="D859" s="85" t="s">
        <v>6</v>
      </c>
      <c r="E859" s="86">
        <v>0</v>
      </c>
      <c r="F859" s="86">
        <v>0</v>
      </c>
      <c r="G859" s="87">
        <v>0</v>
      </c>
      <c r="H859" s="87"/>
      <c r="I859" s="87"/>
      <c r="J859" s="87"/>
      <c r="K859" s="87"/>
      <c r="L859" s="213"/>
    </row>
    <row r="860" spans="1:12" ht="16.5" customHeight="1" x14ac:dyDescent="0.25">
      <c r="A860" s="214"/>
      <c r="B860" s="213"/>
      <c r="C860" s="215"/>
      <c r="D860" s="85" t="s">
        <v>23</v>
      </c>
      <c r="E860" s="86">
        <v>0</v>
      </c>
      <c r="F860" s="86">
        <v>0</v>
      </c>
      <c r="G860" s="87">
        <v>0</v>
      </c>
      <c r="H860" s="87"/>
      <c r="I860" s="87"/>
      <c r="J860" s="87"/>
      <c r="K860" s="87"/>
      <c r="L860" s="213"/>
    </row>
    <row r="861" spans="1:12" ht="16.5" customHeight="1" x14ac:dyDescent="0.25">
      <c r="A861" s="214"/>
      <c r="B861" s="213"/>
      <c r="C861" s="215"/>
      <c r="D861" s="85" t="s">
        <v>9</v>
      </c>
      <c r="E861" s="86">
        <v>0</v>
      </c>
      <c r="F861" s="86">
        <v>0</v>
      </c>
      <c r="G861" s="87">
        <v>0</v>
      </c>
      <c r="H861" s="87"/>
      <c r="I861" s="87"/>
      <c r="J861" s="87"/>
      <c r="K861" s="87"/>
      <c r="L861" s="213"/>
    </row>
    <row r="862" spans="1:12" ht="16.5" customHeight="1" x14ac:dyDescent="0.25">
      <c r="A862" s="214" t="s">
        <v>163</v>
      </c>
      <c r="B862" s="213" t="s">
        <v>305</v>
      </c>
      <c r="C862" s="215"/>
      <c r="D862" s="82" t="s">
        <v>4</v>
      </c>
      <c r="E862" s="83">
        <f>E863+E864+E865+E866</f>
        <v>93584.804599999989</v>
      </c>
      <c r="F862" s="83">
        <f>F863+F864+F865+F866</f>
        <v>43761.399359999996</v>
      </c>
      <c r="G862" s="84">
        <f>F862/E862*100</f>
        <v>46.761223199690264</v>
      </c>
      <c r="H862" s="84"/>
      <c r="I862" s="84"/>
      <c r="J862" s="84"/>
      <c r="K862" s="84"/>
      <c r="L862" s="210" t="s">
        <v>160</v>
      </c>
    </row>
    <row r="863" spans="1:12" ht="16.5" customHeight="1" x14ac:dyDescent="0.25">
      <c r="A863" s="214"/>
      <c r="B863" s="213"/>
      <c r="C863" s="215"/>
      <c r="D863" s="85" t="s">
        <v>5</v>
      </c>
      <c r="E863" s="86">
        <v>4439.5</v>
      </c>
      <c r="F863" s="86">
        <v>2663.7</v>
      </c>
      <c r="G863" s="87">
        <f>F863/E863*100</f>
        <v>60</v>
      </c>
      <c r="H863" s="87"/>
      <c r="I863" s="87"/>
      <c r="J863" s="87"/>
      <c r="K863" s="87"/>
      <c r="L863" s="210"/>
    </row>
    <row r="864" spans="1:12" ht="16.5" customHeight="1" x14ac:dyDescent="0.25">
      <c r="A864" s="214"/>
      <c r="B864" s="213"/>
      <c r="C864" s="215"/>
      <c r="D864" s="85" t="s">
        <v>6</v>
      </c>
      <c r="E864" s="86">
        <v>88510.904599999994</v>
      </c>
      <c r="F864" s="86">
        <v>40717.259359999996</v>
      </c>
      <c r="G864" s="87">
        <f>F864/E864*100</f>
        <v>46.002534426701587</v>
      </c>
      <c r="H864" s="87"/>
      <c r="I864" s="87"/>
      <c r="J864" s="87"/>
      <c r="K864" s="87"/>
      <c r="L864" s="210"/>
    </row>
    <row r="865" spans="1:12" ht="16.5" customHeight="1" x14ac:dyDescent="0.25">
      <c r="A865" s="214"/>
      <c r="B865" s="213"/>
      <c r="C865" s="215"/>
      <c r="D865" s="85" t="s">
        <v>23</v>
      </c>
      <c r="E865" s="86">
        <v>634.4</v>
      </c>
      <c r="F865" s="86">
        <v>380.44</v>
      </c>
      <c r="G865" s="87">
        <f>F865/E865*100</f>
        <v>59.968474148802017</v>
      </c>
      <c r="H865" s="87"/>
      <c r="I865" s="87"/>
      <c r="J865" s="87"/>
      <c r="K865" s="87"/>
      <c r="L865" s="210"/>
    </row>
    <row r="866" spans="1:12" ht="16.5" customHeight="1" x14ac:dyDescent="0.25">
      <c r="A866" s="214"/>
      <c r="B866" s="213"/>
      <c r="C866" s="215"/>
      <c r="D866" s="85" t="s">
        <v>9</v>
      </c>
      <c r="E866" s="86">
        <v>0</v>
      </c>
      <c r="F866" s="86">
        <v>0</v>
      </c>
      <c r="G866" s="87">
        <v>0</v>
      </c>
      <c r="H866" s="87"/>
      <c r="I866" s="87"/>
      <c r="J866" s="87"/>
      <c r="K866" s="87"/>
      <c r="L866" s="210"/>
    </row>
  </sheetData>
  <mergeCells count="691">
    <mergeCell ref="C786:C790"/>
    <mergeCell ref="C791:C795"/>
    <mergeCell ref="A796:A800"/>
    <mergeCell ref="B796:B800"/>
    <mergeCell ref="C796:C800"/>
    <mergeCell ref="L801:L805"/>
    <mergeCell ref="C801:C805"/>
    <mergeCell ref="B801:B805"/>
    <mergeCell ref="A801:A805"/>
    <mergeCell ref="A786:A790"/>
    <mergeCell ref="L786:L790"/>
    <mergeCell ref="A791:A795"/>
    <mergeCell ref="B786:B790"/>
    <mergeCell ref="B791:B795"/>
    <mergeCell ref="A632:L632"/>
    <mergeCell ref="L638:L642"/>
    <mergeCell ref="A638:A642"/>
    <mergeCell ref="B638:B642"/>
    <mergeCell ref="C638:C642"/>
    <mergeCell ref="A633:A637"/>
    <mergeCell ref="B633:B637"/>
    <mergeCell ref="C633:C637"/>
    <mergeCell ref="L633:L637"/>
    <mergeCell ref="A733:A737"/>
    <mergeCell ref="B733:B737"/>
    <mergeCell ref="C733:C737"/>
    <mergeCell ref="L733:L737"/>
    <mergeCell ref="L680:L684"/>
    <mergeCell ref="A754:A758"/>
    <mergeCell ref="B754:B758"/>
    <mergeCell ref="C754:C758"/>
    <mergeCell ref="C749:C753"/>
    <mergeCell ref="C744:C748"/>
    <mergeCell ref="L754:L758"/>
    <mergeCell ref="A690:A694"/>
    <mergeCell ref="A744:A748"/>
    <mergeCell ref="B744:B748"/>
    <mergeCell ref="B749:B753"/>
    <mergeCell ref="A749:A753"/>
    <mergeCell ref="C701:C705"/>
    <mergeCell ref="C707:C711"/>
    <mergeCell ref="C712:C716"/>
    <mergeCell ref="L744:L748"/>
    <mergeCell ref="B722:B726"/>
    <mergeCell ref="C167:C171"/>
    <mergeCell ref="C182:C186"/>
    <mergeCell ref="C205:C209"/>
    <mergeCell ref="C257:C261"/>
    <mergeCell ref="C36:C40"/>
    <mergeCell ref="C263:C267"/>
    <mergeCell ref="C41:C45"/>
    <mergeCell ref="A235:L235"/>
    <mergeCell ref="C112:C116"/>
    <mergeCell ref="C122:C126"/>
    <mergeCell ref="C132:C136"/>
    <mergeCell ref="C236:C240"/>
    <mergeCell ref="C223:C227"/>
    <mergeCell ref="C229:C233"/>
    <mergeCell ref="A234:L234"/>
    <mergeCell ref="A117:A121"/>
    <mergeCell ref="B117:B121"/>
    <mergeCell ref="C117:C121"/>
    <mergeCell ref="C147:C151"/>
    <mergeCell ref="C137:C141"/>
    <mergeCell ref="C142:C146"/>
    <mergeCell ref="C152:C156"/>
    <mergeCell ref="C157:C161"/>
    <mergeCell ref="A152:A156"/>
    <mergeCell ref="B152:B156"/>
    <mergeCell ref="L132:L136"/>
    <mergeCell ref="A162:A166"/>
    <mergeCell ref="B162:B166"/>
    <mergeCell ref="L162:L166"/>
    <mergeCell ref="C162:C166"/>
    <mergeCell ref="A712:A716"/>
    <mergeCell ref="B712:B716"/>
    <mergeCell ref="A706:L706"/>
    <mergeCell ref="A707:A711"/>
    <mergeCell ref="B707:B711"/>
    <mergeCell ref="L701:L705"/>
    <mergeCell ref="L707:L711"/>
    <mergeCell ref="B690:B694"/>
    <mergeCell ref="A695:L695"/>
    <mergeCell ref="L690:L694"/>
    <mergeCell ref="A701:A705"/>
    <mergeCell ref="B701:B705"/>
    <mergeCell ref="A680:A684"/>
    <mergeCell ref="B675:B679"/>
    <mergeCell ref="B680:B684"/>
    <mergeCell ref="L675:L679"/>
    <mergeCell ref="A696:A700"/>
    <mergeCell ref="C696:C700"/>
    <mergeCell ref="B643:B647"/>
    <mergeCell ref="L643:L647"/>
    <mergeCell ref="A648:L648"/>
    <mergeCell ref="A649:A653"/>
    <mergeCell ref="A654:A658"/>
    <mergeCell ref="B649:B653"/>
    <mergeCell ref="B654:B658"/>
    <mergeCell ref="L649:L653"/>
    <mergeCell ref="L654:L658"/>
    <mergeCell ref="C643:C647"/>
    <mergeCell ref="C649:C653"/>
    <mergeCell ref="C654:C658"/>
    <mergeCell ref="L622:L626"/>
    <mergeCell ref="A627:A631"/>
    <mergeCell ref="B627:B631"/>
    <mergeCell ref="A612:A616"/>
    <mergeCell ref="L627:L631"/>
    <mergeCell ref="L596:L600"/>
    <mergeCell ref="A601:A605"/>
    <mergeCell ref="B601:B605"/>
    <mergeCell ref="L601:L605"/>
    <mergeCell ref="A607:A611"/>
    <mergeCell ref="A606:L606"/>
    <mergeCell ref="L607:L611"/>
    <mergeCell ref="B612:B616"/>
    <mergeCell ref="A596:A600"/>
    <mergeCell ref="B596:B600"/>
    <mergeCell ref="C622:C626"/>
    <mergeCell ref="C627:C631"/>
    <mergeCell ref="A567:A571"/>
    <mergeCell ref="A574:A578"/>
    <mergeCell ref="B567:B571"/>
    <mergeCell ref="L567:L571"/>
    <mergeCell ref="L574:L578"/>
    <mergeCell ref="B574:B578"/>
    <mergeCell ref="A572:L572"/>
    <mergeCell ref="A573:L573"/>
    <mergeCell ref="A562:A566"/>
    <mergeCell ref="B562:B566"/>
    <mergeCell ref="L562:L566"/>
    <mergeCell ref="C562:C566"/>
    <mergeCell ref="C567:C571"/>
    <mergeCell ref="C574:C578"/>
    <mergeCell ref="L541:L545"/>
    <mergeCell ref="C541:C545"/>
    <mergeCell ref="B541:B545"/>
    <mergeCell ref="A541:A545"/>
    <mergeCell ref="A540:L540"/>
    <mergeCell ref="A546:A550"/>
    <mergeCell ref="B546:B550"/>
    <mergeCell ref="L546:L550"/>
    <mergeCell ref="L557:L561"/>
    <mergeCell ref="L551:L555"/>
    <mergeCell ref="A551:A555"/>
    <mergeCell ref="B551:B555"/>
    <mergeCell ref="A556:L556"/>
    <mergeCell ref="A557:A561"/>
    <mergeCell ref="B557:B561"/>
    <mergeCell ref="C546:C550"/>
    <mergeCell ref="C551:C555"/>
    <mergeCell ref="C557:C561"/>
    <mergeCell ref="A529:A533"/>
    <mergeCell ref="B529:B533"/>
    <mergeCell ref="L529:L533"/>
    <mergeCell ref="A534:L534"/>
    <mergeCell ref="A535:A539"/>
    <mergeCell ref="L535:L539"/>
    <mergeCell ref="C529:C533"/>
    <mergeCell ref="C535:C539"/>
    <mergeCell ref="B535:B539"/>
    <mergeCell ref="A509:A513"/>
    <mergeCell ref="L514:L518"/>
    <mergeCell ref="L524:L528"/>
    <mergeCell ref="B514:B518"/>
    <mergeCell ref="L519:L523"/>
    <mergeCell ref="B509:B513"/>
    <mergeCell ref="L503:L507"/>
    <mergeCell ref="B503:B507"/>
    <mergeCell ref="L509:L513"/>
    <mergeCell ref="A503:A507"/>
    <mergeCell ref="A524:A528"/>
    <mergeCell ref="B519:B523"/>
    <mergeCell ref="A514:A518"/>
    <mergeCell ref="A519:A523"/>
    <mergeCell ref="B524:B528"/>
    <mergeCell ref="C514:C518"/>
    <mergeCell ref="C519:C523"/>
    <mergeCell ref="C524:C528"/>
    <mergeCell ref="L455:L459"/>
    <mergeCell ref="A454:L454"/>
    <mergeCell ref="A465:L465"/>
    <mergeCell ref="L444:L448"/>
    <mergeCell ref="B444:B448"/>
    <mergeCell ref="A460:A464"/>
    <mergeCell ref="B449:B453"/>
    <mergeCell ref="L449:L453"/>
    <mergeCell ref="A455:A459"/>
    <mergeCell ref="B455:B459"/>
    <mergeCell ref="A444:A448"/>
    <mergeCell ref="A449:A453"/>
    <mergeCell ref="B460:B464"/>
    <mergeCell ref="L460:L464"/>
    <mergeCell ref="A325:A329"/>
    <mergeCell ref="B325:B329"/>
    <mergeCell ref="C325:C329"/>
    <mergeCell ref="L325:L329"/>
    <mergeCell ref="L402:L406"/>
    <mergeCell ref="A402:A406"/>
    <mergeCell ref="A433:A437"/>
    <mergeCell ref="B428:B432"/>
    <mergeCell ref="A428:A432"/>
    <mergeCell ref="B418:B422"/>
    <mergeCell ref="L428:L432"/>
    <mergeCell ref="B423:B427"/>
    <mergeCell ref="A423:A427"/>
    <mergeCell ref="L418:L422"/>
    <mergeCell ref="C418:C422"/>
    <mergeCell ref="C423:C427"/>
    <mergeCell ref="C428:C432"/>
    <mergeCell ref="C433:C437"/>
    <mergeCell ref="C412:C416"/>
    <mergeCell ref="A366:A370"/>
    <mergeCell ref="A361:A365"/>
    <mergeCell ref="B361:B365"/>
    <mergeCell ref="L361:L365"/>
    <mergeCell ref="A351:A355"/>
    <mergeCell ref="L345:L349"/>
    <mergeCell ref="L356:L360"/>
    <mergeCell ref="A356:A360"/>
    <mergeCell ref="B345:B349"/>
    <mergeCell ref="B366:B370"/>
    <mergeCell ref="B356:B360"/>
    <mergeCell ref="C356:C360"/>
    <mergeCell ref="B351:B355"/>
    <mergeCell ref="L351:L355"/>
    <mergeCell ref="L366:L370"/>
    <mergeCell ref="C366:C370"/>
    <mergeCell ref="C320:C324"/>
    <mergeCell ref="A309:A313"/>
    <mergeCell ref="A320:A324"/>
    <mergeCell ref="A315:A319"/>
    <mergeCell ref="A314:L314"/>
    <mergeCell ref="C309:C313"/>
    <mergeCell ref="C315:C319"/>
    <mergeCell ref="A210:L210"/>
    <mergeCell ref="A211:L211"/>
    <mergeCell ref="C268:C272"/>
    <mergeCell ref="C273:C277"/>
    <mergeCell ref="C294:C298"/>
    <mergeCell ref="L294:L298"/>
    <mergeCell ref="L309:L313"/>
    <mergeCell ref="L320:L324"/>
    <mergeCell ref="B320:B324"/>
    <mergeCell ref="C284:C288"/>
    <mergeCell ref="B284:B288"/>
    <mergeCell ref="A228:L228"/>
    <mergeCell ref="L212:L216"/>
    <mergeCell ref="B247:B251"/>
    <mergeCell ref="C247:C251"/>
    <mergeCell ref="A217:A221"/>
    <mergeCell ref="A212:A216"/>
    <mergeCell ref="A122:A126"/>
    <mergeCell ref="B122:B126"/>
    <mergeCell ref="L122:L126"/>
    <mergeCell ref="B194:B198"/>
    <mergeCell ref="B268:B272"/>
    <mergeCell ref="A262:L262"/>
    <mergeCell ref="A263:A267"/>
    <mergeCell ref="L167:L171"/>
    <mergeCell ref="B205:B209"/>
    <mergeCell ref="A194:A198"/>
    <mergeCell ref="A200:A204"/>
    <mergeCell ref="B200:B204"/>
    <mergeCell ref="L194:L198"/>
    <mergeCell ref="A187:L187"/>
    <mergeCell ref="A188:L188"/>
    <mergeCell ref="L182:L186"/>
    <mergeCell ref="L189:L193"/>
    <mergeCell ref="B189:B193"/>
    <mergeCell ref="L127:L131"/>
    <mergeCell ref="A205:A209"/>
    <mergeCell ref="B212:B216"/>
    <mergeCell ref="A236:A240"/>
    <mergeCell ref="B236:B240"/>
    <mergeCell ref="L236:L240"/>
    <mergeCell ref="A96:A100"/>
    <mergeCell ref="B96:B100"/>
    <mergeCell ref="C96:C100"/>
    <mergeCell ref="L96:L100"/>
    <mergeCell ref="A106:L106"/>
    <mergeCell ref="C107:C111"/>
    <mergeCell ref="A107:A111"/>
    <mergeCell ref="A112:A116"/>
    <mergeCell ref="C101:C105"/>
    <mergeCell ref="B81:B85"/>
    <mergeCell ref="C81:C85"/>
    <mergeCell ref="L81:L85"/>
    <mergeCell ref="A76:A80"/>
    <mergeCell ref="B76:B80"/>
    <mergeCell ref="C76:C80"/>
    <mergeCell ref="A91:A95"/>
    <mergeCell ref="B91:B95"/>
    <mergeCell ref="C91:C95"/>
    <mergeCell ref="L91:L95"/>
    <mergeCell ref="B86:B90"/>
    <mergeCell ref="L86:L90"/>
    <mergeCell ref="A81:A85"/>
    <mergeCell ref="A579:L579"/>
    <mergeCell ref="A580:A584"/>
    <mergeCell ref="B580:B584"/>
    <mergeCell ref="L580:L584"/>
    <mergeCell ref="A818:A822"/>
    <mergeCell ref="A836:A840"/>
    <mergeCell ref="B830:B834"/>
    <mergeCell ref="A830:A834"/>
    <mergeCell ref="A806:A810"/>
    <mergeCell ref="A811:A815"/>
    <mergeCell ref="A585:A589"/>
    <mergeCell ref="B818:B822"/>
    <mergeCell ref="A817:L817"/>
    <mergeCell ref="A823:L823"/>
    <mergeCell ref="B585:B589"/>
    <mergeCell ref="L585:L589"/>
    <mergeCell ref="B607:B611"/>
    <mergeCell ref="L591:L595"/>
    <mergeCell ref="A590:L590"/>
    <mergeCell ref="A591:A595"/>
    <mergeCell ref="B591:B595"/>
    <mergeCell ref="L612:L616"/>
    <mergeCell ref="B622:B626"/>
    <mergeCell ref="A622:A626"/>
    <mergeCell ref="L466:L470"/>
    <mergeCell ref="B466:B470"/>
    <mergeCell ref="A466:A470"/>
    <mergeCell ref="A493:A497"/>
    <mergeCell ref="A492:L492"/>
    <mergeCell ref="B493:B497"/>
    <mergeCell ref="L493:L497"/>
    <mergeCell ref="A508:L508"/>
    <mergeCell ref="A487:A491"/>
    <mergeCell ref="B487:B491"/>
    <mergeCell ref="L487:L491"/>
    <mergeCell ref="A482:A486"/>
    <mergeCell ref="A471:A475"/>
    <mergeCell ref="A477:A481"/>
    <mergeCell ref="B477:B481"/>
    <mergeCell ref="L471:L475"/>
    <mergeCell ref="B471:B475"/>
    <mergeCell ref="A498:A502"/>
    <mergeCell ref="B498:B502"/>
    <mergeCell ref="L498:L502"/>
    <mergeCell ref="L482:L486"/>
    <mergeCell ref="L477:L481"/>
    <mergeCell ref="B482:B486"/>
    <mergeCell ref="A476:L476"/>
    <mergeCell ref="L433:L437"/>
    <mergeCell ref="B433:B437"/>
    <mergeCell ref="A438:L438"/>
    <mergeCell ref="A417:L417"/>
    <mergeCell ref="B402:B406"/>
    <mergeCell ref="B407:B411"/>
    <mergeCell ref="A407:A411"/>
    <mergeCell ref="L407:L411"/>
    <mergeCell ref="L439:L443"/>
    <mergeCell ref="A439:A443"/>
    <mergeCell ref="B439:B443"/>
    <mergeCell ref="B412:B416"/>
    <mergeCell ref="A412:A416"/>
    <mergeCell ref="L423:L427"/>
    <mergeCell ref="A418:A422"/>
    <mergeCell ref="L412:L416"/>
    <mergeCell ref="A397:A401"/>
    <mergeCell ref="B391:B395"/>
    <mergeCell ref="A391:A395"/>
    <mergeCell ref="B386:B390"/>
    <mergeCell ref="A386:A390"/>
    <mergeCell ref="B397:B401"/>
    <mergeCell ref="L391:L395"/>
    <mergeCell ref="L397:L401"/>
    <mergeCell ref="L371:L375"/>
    <mergeCell ref="L381:L385"/>
    <mergeCell ref="A381:A385"/>
    <mergeCell ref="B381:B385"/>
    <mergeCell ref="B376:B380"/>
    <mergeCell ref="B371:B375"/>
    <mergeCell ref="L376:L380"/>
    <mergeCell ref="A376:A380"/>
    <mergeCell ref="A396:L396"/>
    <mergeCell ref="L386:L390"/>
    <mergeCell ref="A371:A375"/>
    <mergeCell ref="C386:C390"/>
    <mergeCell ref="C391:C395"/>
    <mergeCell ref="C335:C339"/>
    <mergeCell ref="A340:A344"/>
    <mergeCell ref="A345:A349"/>
    <mergeCell ref="B279:B283"/>
    <mergeCell ref="B309:B313"/>
    <mergeCell ref="A289:A293"/>
    <mergeCell ref="B289:B293"/>
    <mergeCell ref="C289:C293"/>
    <mergeCell ref="L340:L344"/>
    <mergeCell ref="A330:A334"/>
    <mergeCell ref="A335:A339"/>
    <mergeCell ref="B340:B344"/>
    <mergeCell ref="L284:L288"/>
    <mergeCell ref="A279:A283"/>
    <mergeCell ref="L279:L283"/>
    <mergeCell ref="L315:L319"/>
    <mergeCell ref="B315:B319"/>
    <mergeCell ref="L289:L293"/>
    <mergeCell ref="A299:A303"/>
    <mergeCell ref="B299:B303"/>
    <mergeCell ref="C299:C303"/>
    <mergeCell ref="L299:L303"/>
    <mergeCell ref="A294:A298"/>
    <mergeCell ref="B294:B298"/>
    <mergeCell ref="B252:B256"/>
    <mergeCell ref="C252:C256"/>
    <mergeCell ref="A247:A251"/>
    <mergeCell ref="B241:B245"/>
    <mergeCell ref="L223:L227"/>
    <mergeCell ref="L257:L261"/>
    <mergeCell ref="L268:L272"/>
    <mergeCell ref="L263:L267"/>
    <mergeCell ref="L229:L233"/>
    <mergeCell ref="C241:C245"/>
    <mergeCell ref="A252:A256"/>
    <mergeCell ref="L273:L277"/>
    <mergeCell ref="B257:B261"/>
    <mergeCell ref="B273:B277"/>
    <mergeCell ref="L41:L45"/>
    <mergeCell ref="B36:B40"/>
    <mergeCell ref="L101:L105"/>
    <mergeCell ref="A56:A60"/>
    <mergeCell ref="B56:B60"/>
    <mergeCell ref="C56:C60"/>
    <mergeCell ref="L56:L60"/>
    <mergeCell ref="A61:A65"/>
    <mergeCell ref="B61:B65"/>
    <mergeCell ref="C61:C65"/>
    <mergeCell ref="A46:A50"/>
    <mergeCell ref="B41:B45"/>
    <mergeCell ref="B101:B105"/>
    <mergeCell ref="A51:A55"/>
    <mergeCell ref="B51:B55"/>
    <mergeCell ref="C51:C55"/>
    <mergeCell ref="A101:A105"/>
    <mergeCell ref="A66:A70"/>
    <mergeCell ref="B66:B70"/>
    <mergeCell ref="C66:C70"/>
    <mergeCell ref="L66:L70"/>
    <mergeCell ref="C71:C75"/>
    <mergeCell ref="L61:L65"/>
    <mergeCell ref="B112:B116"/>
    <mergeCell ref="L147:L151"/>
    <mergeCell ref="B229:B233"/>
    <mergeCell ref="B223:B227"/>
    <mergeCell ref="B217:B221"/>
    <mergeCell ref="C127:C131"/>
    <mergeCell ref="L152:L156"/>
    <mergeCell ref="B157:B161"/>
    <mergeCell ref="L157:L161"/>
    <mergeCell ref="B182:B186"/>
    <mergeCell ref="L142:L146"/>
    <mergeCell ref="B167:B171"/>
    <mergeCell ref="C172:C176"/>
    <mergeCell ref="L172:L176"/>
    <mergeCell ref="C177:C181"/>
    <mergeCell ref="L177:L181"/>
    <mergeCell ref="A199:L199"/>
    <mergeCell ref="A132:A136"/>
    <mergeCell ref="B132:B136"/>
    <mergeCell ref="A147:A151"/>
    <mergeCell ref="C212:C216"/>
    <mergeCell ref="A222:L222"/>
    <mergeCell ref="F1:L1"/>
    <mergeCell ref="A12:A13"/>
    <mergeCell ref="B12:B13"/>
    <mergeCell ref="B31:B35"/>
    <mergeCell ref="L31:L35"/>
    <mergeCell ref="L25:L29"/>
    <mergeCell ref="L12:L13"/>
    <mergeCell ref="A20:A24"/>
    <mergeCell ref="L20:L24"/>
    <mergeCell ref="B25:B29"/>
    <mergeCell ref="B20:B24"/>
    <mergeCell ref="A25:A29"/>
    <mergeCell ref="D12:F12"/>
    <mergeCell ref="G12:G13"/>
    <mergeCell ref="A30:L30"/>
    <mergeCell ref="C12:C13"/>
    <mergeCell ref="A31:A35"/>
    <mergeCell ref="L15:L19"/>
    <mergeCell ref="A15:B19"/>
    <mergeCell ref="C25:C29"/>
    <mergeCell ref="H12:K12"/>
    <mergeCell ref="A71:A75"/>
    <mergeCell ref="B71:B75"/>
    <mergeCell ref="C31:C35"/>
    <mergeCell ref="C15:C19"/>
    <mergeCell ref="C20:C24"/>
    <mergeCell ref="L862:L866"/>
    <mergeCell ref="A273:A277"/>
    <mergeCell ref="A229:A233"/>
    <mergeCell ref="A268:A272"/>
    <mergeCell ref="L107:L111"/>
    <mergeCell ref="L112:L116"/>
    <mergeCell ref="B107:B111"/>
    <mergeCell ref="L51:L55"/>
    <mergeCell ref="A816:L816"/>
    <mergeCell ref="A350:L350"/>
    <mergeCell ref="C806:C810"/>
    <mergeCell ref="A862:A866"/>
    <mergeCell ref="B862:B866"/>
    <mergeCell ref="C862:C866"/>
    <mergeCell ref="C852:C856"/>
    <mergeCell ref="A728:A732"/>
    <mergeCell ref="B728:B732"/>
    <mergeCell ref="A781:A785"/>
    <mergeCell ref="B781:B785"/>
    <mergeCell ref="A824:A828"/>
    <mergeCell ref="A829:L829"/>
    <mergeCell ref="C722:C726"/>
    <mergeCell ref="L36:L40"/>
    <mergeCell ref="A36:A40"/>
    <mergeCell ref="A41:A45"/>
    <mergeCell ref="L847:L851"/>
    <mergeCell ref="A841:A845"/>
    <mergeCell ref="B841:B845"/>
    <mergeCell ref="L841:L845"/>
    <mergeCell ref="A835:L835"/>
    <mergeCell ref="A846:L846"/>
    <mergeCell ref="A847:A851"/>
    <mergeCell ref="B847:B851"/>
    <mergeCell ref="L717:L721"/>
    <mergeCell ref="A722:A726"/>
    <mergeCell ref="B263:B267"/>
    <mergeCell ref="A241:A245"/>
    <mergeCell ref="A246:L246"/>
    <mergeCell ref="L247:L251"/>
    <mergeCell ref="L252:L256"/>
    <mergeCell ref="L241:L245"/>
    <mergeCell ref="A257:A261"/>
    <mergeCell ref="A223:A227"/>
    <mergeCell ref="B147:B151"/>
    <mergeCell ref="L117:L121"/>
    <mergeCell ref="L852:L856"/>
    <mergeCell ref="A857:A861"/>
    <mergeCell ref="B857:B861"/>
    <mergeCell ref="C857:C861"/>
    <mergeCell ref="L857:L861"/>
    <mergeCell ref="A852:A856"/>
    <mergeCell ref="B852:B856"/>
    <mergeCell ref="L811:L815"/>
    <mergeCell ref="L806:L810"/>
    <mergeCell ref="L818:L822"/>
    <mergeCell ref="B836:B840"/>
    <mergeCell ref="L830:L834"/>
    <mergeCell ref="B806:B810"/>
    <mergeCell ref="C847:C851"/>
    <mergeCell ref="C818:C822"/>
    <mergeCell ref="C824:C828"/>
    <mergeCell ref="B824:B828"/>
    <mergeCell ref="L824:L828"/>
    <mergeCell ref="C830:C834"/>
    <mergeCell ref="C836:C840"/>
    <mergeCell ref="C841:C845"/>
    <mergeCell ref="C811:C815"/>
    <mergeCell ref="B811:B815"/>
    <mergeCell ref="L836:L840"/>
    <mergeCell ref="L71:L75"/>
    <mergeCell ref="L76:L80"/>
    <mergeCell ref="L791:L795"/>
    <mergeCell ref="L796:L800"/>
    <mergeCell ref="A727:L727"/>
    <mergeCell ref="A738:L738"/>
    <mergeCell ref="A127:A131"/>
    <mergeCell ref="B127:B131"/>
    <mergeCell ref="A86:A90"/>
    <mergeCell ref="C86:C90"/>
    <mergeCell ref="L200:L204"/>
    <mergeCell ref="L722:L726"/>
    <mergeCell ref="B717:B721"/>
    <mergeCell ref="C717:C721"/>
    <mergeCell ref="A717:A721"/>
    <mergeCell ref="B739:B743"/>
    <mergeCell ref="C739:C743"/>
    <mergeCell ref="L739:L743"/>
    <mergeCell ref="L749:L753"/>
    <mergeCell ref="L728:L732"/>
    <mergeCell ref="A739:A743"/>
    <mergeCell ref="L205:L209"/>
    <mergeCell ref="C217:C221"/>
    <mergeCell ref="A172:A176"/>
    <mergeCell ref="L137:L141"/>
    <mergeCell ref="L217:L221"/>
    <mergeCell ref="A278:L278"/>
    <mergeCell ref="A284:A288"/>
    <mergeCell ref="C371:C375"/>
    <mergeCell ref="C376:C380"/>
    <mergeCell ref="C381:C385"/>
    <mergeCell ref="C361:C365"/>
    <mergeCell ref="C340:C344"/>
    <mergeCell ref="C345:C349"/>
    <mergeCell ref="C351:C355"/>
    <mergeCell ref="A189:A193"/>
    <mergeCell ref="A142:A146"/>
    <mergeCell ref="B142:B146"/>
    <mergeCell ref="A137:A141"/>
    <mergeCell ref="B137:B141"/>
    <mergeCell ref="A167:A171"/>
    <mergeCell ref="A157:A161"/>
    <mergeCell ref="B172:B176"/>
    <mergeCell ref="A177:A181"/>
    <mergeCell ref="B177:B181"/>
    <mergeCell ref="A182:A186"/>
    <mergeCell ref="A759:A763"/>
    <mergeCell ref="B759:B763"/>
    <mergeCell ref="C580:C584"/>
    <mergeCell ref="C585:C589"/>
    <mergeCell ref="C591:C595"/>
    <mergeCell ref="C596:C600"/>
    <mergeCell ref="C601:C605"/>
    <mergeCell ref="C607:C611"/>
    <mergeCell ref="C612:C616"/>
    <mergeCell ref="A664:A668"/>
    <mergeCell ref="B664:B668"/>
    <mergeCell ref="A669:L669"/>
    <mergeCell ref="A670:A674"/>
    <mergeCell ref="B670:B674"/>
    <mergeCell ref="C670:C674"/>
    <mergeCell ref="L670:L674"/>
    <mergeCell ref="L664:L668"/>
    <mergeCell ref="L696:L700"/>
    <mergeCell ref="A675:A679"/>
    <mergeCell ref="C664:C668"/>
    <mergeCell ref="C675:C679"/>
    <mergeCell ref="C680:C684"/>
    <mergeCell ref="C690:C694"/>
    <mergeCell ref="A643:A647"/>
    <mergeCell ref="A775:A779"/>
    <mergeCell ref="B775:B779"/>
    <mergeCell ref="L775:L779"/>
    <mergeCell ref="C775:C779"/>
    <mergeCell ref="A764:A768"/>
    <mergeCell ref="B764:B768"/>
    <mergeCell ref="A769:L769"/>
    <mergeCell ref="A770:A774"/>
    <mergeCell ref="B770:B774"/>
    <mergeCell ref="C770:C774"/>
    <mergeCell ref="L770:L774"/>
    <mergeCell ref="B46:B50"/>
    <mergeCell ref="C46:C50"/>
    <mergeCell ref="L46:L50"/>
    <mergeCell ref="C189:C193"/>
    <mergeCell ref="C194:C198"/>
    <mergeCell ref="C200:C204"/>
    <mergeCell ref="C279:C283"/>
    <mergeCell ref="C781:C785"/>
    <mergeCell ref="C482:C486"/>
    <mergeCell ref="C487:C491"/>
    <mergeCell ref="C493:C497"/>
    <mergeCell ref="C498:C502"/>
    <mergeCell ref="C503:C507"/>
    <mergeCell ref="C509:C513"/>
    <mergeCell ref="L781:L785"/>
    <mergeCell ref="B696:B700"/>
    <mergeCell ref="L712:L716"/>
    <mergeCell ref="L764:L768"/>
    <mergeCell ref="C397:C401"/>
    <mergeCell ref="C402:C406"/>
    <mergeCell ref="C407:C411"/>
    <mergeCell ref="C764:C768"/>
    <mergeCell ref="C728:C732"/>
    <mergeCell ref="A780:L780"/>
    <mergeCell ref="A304:A308"/>
    <mergeCell ref="B304:B308"/>
    <mergeCell ref="C304:C308"/>
    <mergeCell ref="L304:L308"/>
    <mergeCell ref="A617:A621"/>
    <mergeCell ref="B617:B621"/>
    <mergeCell ref="A659:A663"/>
    <mergeCell ref="B659:B663"/>
    <mergeCell ref="A685:A689"/>
    <mergeCell ref="B685:B689"/>
    <mergeCell ref="L685:L689"/>
    <mergeCell ref="C439:C443"/>
    <mergeCell ref="C444:C448"/>
    <mergeCell ref="C449:C453"/>
    <mergeCell ref="C460:C464"/>
    <mergeCell ref="C466:C470"/>
    <mergeCell ref="C471:C475"/>
    <mergeCell ref="C477:C481"/>
    <mergeCell ref="C455:C459"/>
    <mergeCell ref="L330:L334"/>
    <mergeCell ref="L335:L339"/>
    <mergeCell ref="B330:B334"/>
    <mergeCell ref="C330:C334"/>
    <mergeCell ref="B335:B339"/>
  </mergeCells>
  <phoneticPr fontId="7" type="noConversion"/>
  <printOptions gridLines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rowBreaks count="2" manualBreakCount="2">
    <brk id="272" max="16" man="1"/>
    <brk id="840" max="16" man="1"/>
  </rowBreaks>
  <ignoredErrors>
    <ignoredError sqref="E650:E6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по МП за 6мес.</vt:lpstr>
      <vt:lpstr>'Отчет по МП за 6мес.'!Заголовки_для_печати</vt:lpstr>
      <vt:lpstr>'Отчет по МП за 6мес.'!Область_печати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2018-09-05T11:09:33Z</cp:lastPrinted>
  <dcterms:created xsi:type="dcterms:W3CDTF">2014-04-08T13:08:34Z</dcterms:created>
  <dcterms:modified xsi:type="dcterms:W3CDTF">2018-09-05T11:14:21Z</dcterms:modified>
</cp:coreProperties>
</file>