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0" windowWidth="27795" windowHeight="12405"/>
  </bookViews>
  <sheets>
    <sheet name="Лист1" sheetId="4" r:id="rId1"/>
    <sheet name="Лист2" sheetId="5" r:id="rId2"/>
  </sheets>
  <definedNames>
    <definedName name="_xlnm.Print_Titles" localSheetId="0">Лист1!$4:$5</definedName>
  </definedNames>
  <calcPr calcId="144525"/>
</workbook>
</file>

<file path=xl/calcChain.xml><?xml version="1.0" encoding="utf-8"?>
<calcChain xmlns="http://schemas.openxmlformats.org/spreadsheetml/2006/main">
  <c r="F156" i="4" l="1"/>
  <c r="E156" i="4"/>
  <c r="E154" i="4"/>
  <c r="D156" i="4"/>
  <c r="D154" i="4"/>
  <c r="F179" i="4" l="1"/>
  <c r="F177" i="4"/>
  <c r="E269" i="4"/>
  <c r="F269" i="4" s="1"/>
  <c r="D269" i="4"/>
  <c r="E264" i="4"/>
  <c r="D264" i="4"/>
  <c r="F264" i="4" s="1"/>
  <c r="E175" i="4" l="1"/>
  <c r="D175" i="4"/>
  <c r="F175" i="4" l="1"/>
  <c r="F56" i="4"/>
  <c r="D247" i="4"/>
  <c r="F89" i="4"/>
  <c r="F90" i="4"/>
  <c r="F86" i="4"/>
  <c r="F125" i="4"/>
  <c r="F127" i="4"/>
  <c r="F265" i="4"/>
  <c r="F270" i="4"/>
  <c r="E262" i="4"/>
  <c r="E260" i="4"/>
  <c r="E259" i="4"/>
  <c r="D262" i="4"/>
  <c r="D261" i="4"/>
  <c r="D260" i="4"/>
  <c r="D259" i="4"/>
  <c r="D258" i="4" l="1"/>
  <c r="E33" i="4" l="1"/>
  <c r="F259" i="4" l="1"/>
  <c r="E258" i="4"/>
  <c r="F258" i="4" s="1"/>
  <c r="E256" i="4"/>
  <c r="D256" i="4"/>
  <c r="E255" i="4"/>
  <c r="D255" i="4"/>
  <c r="E254" i="4"/>
  <c r="D254" i="4"/>
  <c r="E253" i="4"/>
  <c r="D253" i="4"/>
  <c r="F250" i="4"/>
  <c r="F249" i="4"/>
  <c r="F248" i="4"/>
  <c r="E247" i="4"/>
  <c r="F247" i="4" s="1"/>
  <c r="F242" i="4"/>
  <c r="E241" i="4"/>
  <c r="D241" i="4"/>
  <c r="E239" i="4"/>
  <c r="D239" i="4"/>
  <c r="E238" i="4"/>
  <c r="D238" i="4"/>
  <c r="E237" i="4"/>
  <c r="D237" i="4"/>
  <c r="E236" i="4"/>
  <c r="D236" i="4"/>
  <c r="F231" i="4"/>
  <c r="F230" i="4"/>
  <c r="E229" i="4"/>
  <c r="D229" i="4"/>
  <c r="F226" i="4"/>
  <c r="F225" i="4"/>
  <c r="E224" i="4"/>
  <c r="D224" i="4"/>
  <c r="E219" i="4"/>
  <c r="D219" i="4"/>
  <c r="E217" i="4"/>
  <c r="D217" i="4"/>
  <c r="E216" i="4"/>
  <c r="D216" i="4"/>
  <c r="E215" i="4"/>
  <c r="D215" i="4"/>
  <c r="E214" i="4"/>
  <c r="D214" i="4"/>
  <c r="F209" i="4"/>
  <c r="E208" i="4"/>
  <c r="D208" i="4"/>
  <c r="F205" i="4"/>
  <c r="F204" i="4"/>
  <c r="E203" i="4"/>
  <c r="D203" i="4"/>
  <c r="F193" i="4"/>
  <c r="E192" i="4"/>
  <c r="D192" i="4"/>
  <c r="E190" i="4"/>
  <c r="D190" i="4"/>
  <c r="E189" i="4"/>
  <c r="D189" i="4"/>
  <c r="E188" i="4"/>
  <c r="D188" i="4"/>
  <c r="E187" i="4"/>
  <c r="D187" i="4"/>
  <c r="F182" i="4"/>
  <c r="F181" i="4"/>
  <c r="E180" i="4"/>
  <c r="D180" i="4"/>
  <c r="F171" i="4"/>
  <c r="F170" i="4"/>
  <c r="E169" i="4"/>
  <c r="D169" i="4"/>
  <c r="F165" i="4"/>
  <c r="F164" i="4"/>
  <c r="E163" i="4"/>
  <c r="D163" i="4"/>
  <c r="F160" i="4"/>
  <c r="F159" i="4"/>
  <c r="E158" i="4"/>
  <c r="D158" i="4"/>
  <c r="E155" i="4"/>
  <c r="D155" i="4"/>
  <c r="E153" i="4"/>
  <c r="D153" i="4"/>
  <c r="F149" i="4"/>
  <c r="F148" i="4"/>
  <c r="E147" i="4"/>
  <c r="D147" i="4"/>
  <c r="E145" i="4"/>
  <c r="E133" i="4" s="1"/>
  <c r="D145" i="4"/>
  <c r="E144" i="4"/>
  <c r="D144" i="4"/>
  <c r="D132" i="4" s="1"/>
  <c r="E143" i="4"/>
  <c r="D143" i="4"/>
  <c r="D131" i="4" s="1"/>
  <c r="E142" i="4"/>
  <c r="E130" i="4" s="1"/>
  <c r="D142" i="4"/>
  <c r="F136" i="4"/>
  <c r="E135" i="4"/>
  <c r="D135" i="4"/>
  <c r="E124" i="4"/>
  <c r="D124" i="4"/>
  <c r="F121" i="4"/>
  <c r="E119" i="4"/>
  <c r="D119" i="4"/>
  <c r="F116" i="4"/>
  <c r="F115" i="4"/>
  <c r="E114" i="4"/>
  <c r="D114" i="4"/>
  <c r="E112" i="4"/>
  <c r="D112" i="4"/>
  <c r="E111" i="4"/>
  <c r="D111" i="4"/>
  <c r="E110" i="4"/>
  <c r="D110" i="4"/>
  <c r="E109" i="4"/>
  <c r="D109" i="4"/>
  <c r="F103" i="4"/>
  <c r="E102" i="4"/>
  <c r="D102" i="4"/>
  <c r="E97" i="4"/>
  <c r="D97" i="4"/>
  <c r="F94" i="4"/>
  <c r="F93" i="4"/>
  <c r="E92" i="4"/>
  <c r="D92" i="4"/>
  <c r="F88" i="4"/>
  <c r="E87" i="4"/>
  <c r="D87" i="4"/>
  <c r="F83" i="4"/>
  <c r="E82" i="4"/>
  <c r="D82" i="4"/>
  <c r="E80" i="4"/>
  <c r="D80" i="4"/>
  <c r="E79" i="4"/>
  <c r="D79" i="4"/>
  <c r="E78" i="4"/>
  <c r="D78" i="4"/>
  <c r="E77" i="4"/>
  <c r="D77" i="4"/>
  <c r="F71" i="4"/>
  <c r="E70" i="4"/>
  <c r="D70" i="4"/>
  <c r="F66" i="4"/>
  <c r="E65" i="4"/>
  <c r="D65" i="4"/>
  <c r="F63" i="4"/>
  <c r="F62" i="4"/>
  <c r="F61" i="4"/>
  <c r="E60" i="4"/>
  <c r="D60" i="4"/>
  <c r="F59" i="4"/>
  <c r="F57" i="4"/>
  <c r="E55" i="4"/>
  <c r="D55" i="4"/>
  <c r="F53" i="4"/>
  <c r="F52" i="4"/>
  <c r="F51" i="4"/>
  <c r="F50" i="4"/>
  <c r="E49" i="4"/>
  <c r="D49" i="4"/>
  <c r="F46" i="4"/>
  <c r="F45" i="4"/>
  <c r="E44" i="4"/>
  <c r="D44" i="4"/>
  <c r="E42" i="4"/>
  <c r="D42" i="4"/>
  <c r="E41" i="4"/>
  <c r="D41" i="4"/>
  <c r="E40" i="4"/>
  <c r="D40" i="4"/>
  <c r="E39" i="4"/>
  <c r="D39" i="4"/>
  <c r="F34" i="4"/>
  <c r="D33" i="4"/>
  <c r="F33" i="4" s="1"/>
  <c r="F29" i="4"/>
  <c r="E28" i="4"/>
  <c r="D28" i="4"/>
  <c r="E26" i="4"/>
  <c r="D26" i="4"/>
  <c r="E25" i="4"/>
  <c r="D25" i="4"/>
  <c r="E24" i="4"/>
  <c r="D24" i="4"/>
  <c r="E23" i="4"/>
  <c r="D23" i="4"/>
  <c r="F21" i="4"/>
  <c r="F18" i="4"/>
  <c r="E17" i="4"/>
  <c r="D17" i="4"/>
  <c r="F238" i="4" l="1"/>
  <c r="E10" i="4"/>
  <c r="E200" i="4"/>
  <c r="E235" i="4"/>
  <c r="E14" i="4"/>
  <c r="E9" i="4"/>
  <c r="F203" i="4"/>
  <c r="D201" i="4"/>
  <c r="E12" i="4"/>
  <c r="E7" i="4"/>
  <c r="D13" i="4"/>
  <c r="D8" i="4"/>
  <c r="D10" i="4"/>
  <c r="E13" i="4"/>
  <c r="E8" i="4"/>
  <c r="D12" i="4"/>
  <c r="D7" i="4"/>
  <c r="D14" i="4"/>
  <c r="D9" i="4"/>
  <c r="F229" i="4"/>
  <c r="F224" i="4"/>
  <c r="F215" i="4"/>
  <c r="D200" i="4"/>
  <c r="D213" i="4"/>
  <c r="E201" i="4"/>
  <c r="F214" i="4"/>
  <c r="F208" i="4"/>
  <c r="F188" i="4"/>
  <c r="F192" i="4"/>
  <c r="D186" i="4"/>
  <c r="E186" i="4"/>
  <c r="F187" i="4"/>
  <c r="F180" i="4"/>
  <c r="F124" i="4"/>
  <c r="E199" i="4"/>
  <c r="D198" i="4"/>
  <c r="E213" i="4"/>
  <c r="F236" i="4"/>
  <c r="F41" i="4"/>
  <c r="F169" i="4"/>
  <c r="F143" i="4"/>
  <c r="E131" i="4"/>
  <c r="F131" i="4" s="1"/>
  <c r="F163" i="4"/>
  <c r="F142" i="4"/>
  <c r="D130" i="4"/>
  <c r="F130" i="4" s="1"/>
  <c r="E152" i="4"/>
  <c r="F154" i="4"/>
  <c r="F158" i="4"/>
  <c r="F153" i="4"/>
  <c r="D152" i="4"/>
  <c r="E141" i="4"/>
  <c r="E132" i="4"/>
  <c r="F147" i="4"/>
  <c r="D133" i="4"/>
  <c r="D141" i="4"/>
  <c r="F110" i="4"/>
  <c r="F119" i="4"/>
  <c r="E108" i="4"/>
  <c r="D108" i="4"/>
  <c r="F109" i="4"/>
  <c r="F114" i="4"/>
  <c r="F65" i="4"/>
  <c r="F60" i="4"/>
  <c r="F55" i="4"/>
  <c r="F70" i="4"/>
  <c r="F39" i="4"/>
  <c r="F40" i="4"/>
  <c r="E38" i="4"/>
  <c r="F44" i="4"/>
  <c r="D38" i="4"/>
  <c r="F42" i="4"/>
  <c r="E15" i="4"/>
  <c r="F15" i="4" s="1"/>
  <c r="F49" i="4"/>
  <c r="F237" i="4"/>
  <c r="E198" i="4"/>
  <c r="D199" i="4"/>
  <c r="D235" i="4"/>
  <c r="F235" i="4" s="1"/>
  <c r="F241" i="4"/>
  <c r="F102" i="4"/>
  <c r="F92" i="4"/>
  <c r="F78" i="4"/>
  <c r="F87" i="4"/>
  <c r="F79" i="4"/>
  <c r="F77" i="4"/>
  <c r="D76" i="4"/>
  <c r="E76" i="4"/>
  <c r="F82" i="4"/>
  <c r="F135" i="4"/>
  <c r="E252" i="4"/>
  <c r="F253" i="4"/>
  <c r="D252" i="4"/>
  <c r="F17" i="4"/>
  <c r="F23" i="4"/>
  <c r="F28" i="4"/>
  <c r="D15" i="4"/>
  <c r="D22" i="4"/>
  <c r="E22" i="4"/>
  <c r="F10" i="4" l="1"/>
  <c r="F14" i="4"/>
  <c r="F9" i="4"/>
  <c r="F200" i="4"/>
  <c r="D6" i="4"/>
  <c r="E11" i="4"/>
  <c r="F12" i="4"/>
  <c r="D11" i="4"/>
  <c r="E6" i="4"/>
  <c r="F6" i="4" s="1"/>
  <c r="F8" i="4"/>
  <c r="F13" i="4"/>
  <c r="F7" i="4"/>
  <c r="F213" i="4"/>
  <c r="F186" i="4"/>
  <c r="F199" i="4"/>
  <c r="D197" i="4"/>
  <c r="E197" i="4"/>
  <c r="D129" i="4"/>
  <c r="F152" i="4"/>
  <c r="F141" i="4"/>
  <c r="E129" i="4"/>
  <c r="F108" i="4"/>
  <c r="F38" i="4"/>
  <c r="F198" i="4"/>
  <c r="F76" i="4"/>
  <c r="F252" i="4"/>
  <c r="F22" i="4"/>
  <c r="F11" i="4" l="1"/>
  <c r="F197" i="4"/>
  <c r="F129" i="4"/>
</calcChain>
</file>

<file path=xl/sharedStrings.xml><?xml version="1.0" encoding="utf-8"?>
<sst xmlns="http://schemas.openxmlformats.org/spreadsheetml/2006/main" count="513" uniqueCount="125">
  <si>
    <t>№№ п/п</t>
  </si>
  <si>
    <t>Всего</t>
  </si>
  <si>
    <t>1.</t>
  </si>
  <si>
    <t>2.</t>
  </si>
  <si>
    <t>3.</t>
  </si>
  <si>
    <t>4.</t>
  </si>
  <si>
    <t>5.</t>
  </si>
  <si>
    <t>6.</t>
  </si>
  <si>
    <t>Источники финансирования</t>
  </si>
  <si>
    <t>Фактическое исполнение</t>
  </si>
  <si>
    <t>Степень освоения средств, %</t>
  </si>
  <si>
    <t>Причины невыполнения мероприятий - низкой степени освоения финансирования и достижения показателей результативности выполнения мероприятий</t>
  </si>
  <si>
    <t>Объемы и источники финансирования (тыс. руб.)</t>
  </si>
  <si>
    <t>МБ</t>
  </si>
  <si>
    <t>ОБ</t>
  </si>
  <si>
    <t>ФБ</t>
  </si>
  <si>
    <t>ВБС</t>
  </si>
  <si>
    <t>Фактическая потребность обеспечена в полном объеме, кредиторской задолженности нет.</t>
  </si>
  <si>
    <t>Всего по муниципальным программам</t>
  </si>
  <si>
    <t>Наименование муниципальной программы</t>
  </si>
  <si>
    <t>в том числе:</t>
  </si>
  <si>
    <t>3.1.</t>
  </si>
  <si>
    <t>Подпрограмма 4 "Организация отдыха, оздоровления и занятости детей и молодежи, родителей с детьми в Ловозерском районе"</t>
  </si>
  <si>
    <t>3.2.</t>
  </si>
  <si>
    <t>3.3.</t>
  </si>
  <si>
    <t>Направление 1: Развитие и повышение качества человеческого капитала</t>
  </si>
  <si>
    <t>Тактическая цель 1.1. Формирование здорового образа жизни населения района, развитие физкультуры и спорта</t>
  </si>
  <si>
    <t>Тактическая цель 1.2. Повышение доступности и качества образования и обеспечение его соответствия требованиям инновационной экономики</t>
  </si>
  <si>
    <t>Подпрограмма 1 "Развитие дошкольного, общего и дополнительного образования детей"</t>
  </si>
  <si>
    <t>3.4.</t>
  </si>
  <si>
    <t>3.5.</t>
  </si>
  <si>
    <t>Подпрограмма 3 "Обеспечение реализации муниципальной программы и прочие мероприятия в области образования"</t>
  </si>
  <si>
    <t>3.6.</t>
  </si>
  <si>
    <t>Тактическая цель 1.3. Создание условий для обеспечения творческого и культурного развития личности, для участия населения в культурной жизни района</t>
  </si>
  <si>
    <t>4.1.</t>
  </si>
  <si>
    <t>4.2.</t>
  </si>
  <si>
    <t>4.3.</t>
  </si>
  <si>
    <t>4.4.</t>
  </si>
  <si>
    <t>5.1.</t>
  </si>
  <si>
    <t>Подпрограмма 1 "Улучшение положения и качества жизни социально уязвимых слоев населения"</t>
  </si>
  <si>
    <t>5.2.</t>
  </si>
  <si>
    <t>Подпрограмма 2 "Оказание мер социальной поддержки детям-сиротам, и детям, оставшимся без попечения родителей, лицам из их числа"</t>
  </si>
  <si>
    <t>Направление 5: Обеспечение экономического роста</t>
  </si>
  <si>
    <t>7.</t>
  </si>
  <si>
    <t>Тактическая цель 5.1. Повышение конкурентоспособности экономики района</t>
  </si>
  <si>
    <t>Направление 6: Повышение эффективности муниципального управления</t>
  </si>
  <si>
    <t>8.</t>
  </si>
  <si>
    <t>8.1.</t>
  </si>
  <si>
    <t>Тактическая цель 6.2. Повышение эффективности управления муниципальными финансами</t>
  </si>
  <si>
    <t>8.2.</t>
  </si>
  <si>
    <t>х</t>
  </si>
  <si>
    <t xml:space="preserve">Фактическая потребность обеспечена в полном объеме, кредиторской задолженности нет. </t>
  </si>
  <si>
    <t>Сведения о финансировании муниципальных программ в 2017 году</t>
  </si>
  <si>
    <t>Предусмотрено программой на 2017 год</t>
  </si>
  <si>
    <t>Муниципальная программа муниципального образования Ловозерский район "Развитие физической культуры и спорта в Ловозерском районе" на 2017 - 2019 годы</t>
  </si>
  <si>
    <t>2.1.</t>
  </si>
  <si>
    <t>2.2.</t>
  </si>
  <si>
    <t>Подпрограмма 1 "Профилактика безнадзорности и правонарушений в Ловозерском районе"</t>
  </si>
  <si>
    <t>Подпрограмма 2 "Профилактика наркомании и алкоголизма в Ловозерском районе"</t>
  </si>
  <si>
    <t xml:space="preserve">Ведомственная целевая программа "Школьное здоровое питание в Ловозерском районе" </t>
  </si>
  <si>
    <t>Подпрограмма 2 "Развитие современной инфраструктуры системы образования"</t>
  </si>
  <si>
    <t xml:space="preserve">Аналитическая ведомственная целевая программа "Развитие системы образования через эффективное выполнение муниципальных функций" </t>
  </si>
  <si>
    <t>Муниципальная программа муниципального образования Ловозерский район "Развитие культуры и сохранение культурного наследия в Ловозерском районе" на 2017 - 2019 годы</t>
  </si>
  <si>
    <t>Подпрограмма 1 "Развитие и сохранение культуры, народного творчества и промыслов в Ловозерском районе"</t>
  </si>
  <si>
    <t>Подпрограмма 2 "Сохранение и развитие библиотечной, культурно-досуговой деятельности и дополнительного образования детей в сфере культуры и искусства Ловозерского района"</t>
  </si>
  <si>
    <t>Подпрограмма 3 "Модернизация учреждений культуры в Ловозерском районе"</t>
  </si>
  <si>
    <t>Подпрограмма 4 "Наследие"</t>
  </si>
  <si>
    <t>4.5.</t>
  </si>
  <si>
    <t>Аналитическая ведомственная целевая программа "Обеспечение деятельности Отдела по культуре Ловозерского района"</t>
  </si>
  <si>
    <t>Муниципальная программа муниципального образования Ловозерский район "Социальная поддержка отдельных категорий граждан" на 2017 - 2019 годы</t>
  </si>
  <si>
    <t>Муниципальная программа муниципального образования Ловозерский район "Доступная среда в Ловозерском районе" на 2015 - 2018 годы</t>
  </si>
  <si>
    <t>Направление 3: Повышение безопасности населения района</t>
  </si>
  <si>
    <t>Тактическая цель 3.1. Обеспечение безопасности населения района</t>
  </si>
  <si>
    <t>Муниципальная программа муниципального образования Ловозерский район "Профилактика экстремизма и терроризма в Ловозерском районе" на 2017-2019 годы</t>
  </si>
  <si>
    <t>Направление 4: Организация транспортного обслуживания населения района и создание комфортных условий проживания</t>
  </si>
  <si>
    <t>Тактическая цель 4.1. Организация транспортного обслуживания населения района</t>
  </si>
  <si>
    <t>Муниципальная программа муниципального образования Ловозерский район "Транспортное обслуживание населения в Ловозерском районе" на 2017-2019 годы</t>
  </si>
  <si>
    <t>Тактическая цель 3.2. Повышение безопасности дорожного движения</t>
  </si>
  <si>
    <t>Подпрограмма 2 "Повышение безопасности дорожного движения"</t>
  </si>
  <si>
    <t>Ведомственная целевая программа "Транспортное обслуживание населения между поселениями района"</t>
  </si>
  <si>
    <t>8.3</t>
  </si>
  <si>
    <t>Ведомственная целевая программа "Транспортное обслуживание населения муниципального образования сельское поселение Ловозеро Ловозерского района"</t>
  </si>
  <si>
    <t>Тактическая цель 4.3.Улучшение благоустроенности территории муниципального образования сельское поселение Ловозеро Ловозерского района</t>
  </si>
  <si>
    <t>8.4.</t>
  </si>
  <si>
    <t>Подпрограмма 1 "Содержание и ремонт автомобильных дорог</t>
  </si>
  <si>
    <t>Тактическая цель 4.2. Обеспечение населения муниципального образования сельское поселение Ловозеро Ловозерского района качественным, комфортным и доступным жильём</t>
  </si>
  <si>
    <t>9.</t>
  </si>
  <si>
    <t>Муниципальная программа муниципального образования Ловозерский район "Устойчивое развитие сельских территорий Ловозерского района" на 2017-2020 годы</t>
  </si>
  <si>
    <t>10.</t>
  </si>
  <si>
    <t>Муниципальная программа муниципального образования Ловозерский район "Обеспечение отдельных категорий граждан муниципального образования сельское поселение Ловозеро Ловозерского района качественным, комфортным и доступным жильём" на 2017-2020 годы</t>
  </si>
  <si>
    <t>11.</t>
  </si>
  <si>
    <t>11.1.</t>
  </si>
  <si>
    <t>Подпрограмма 2 "Содержание мест захоронения , организация ритуальных услуг для определенной категории граждан на территории муниципального образования Ловозерский район"</t>
  </si>
  <si>
    <t>Тактическая цель 6.1. Повышение эффективности управления муниципальным имуществом</t>
  </si>
  <si>
    <t>11.2.</t>
  </si>
  <si>
    <t>Подпрограмма 1 "Капитальный ремонт общего имущества в многоквартирных домах, расположенных на территории муниципального образования Ловозерский район</t>
  </si>
  <si>
    <t>11.3.</t>
  </si>
  <si>
    <t>Ведомственная целевая программа "Регулирование земельных отношений и имущественных отношений на территории муниципального образования Ловозерский район"</t>
  </si>
  <si>
    <t>12.</t>
  </si>
  <si>
    <t>Муниципальная программа муниципального образования Ловозерский район "Энергосбережение и повышение энергетической эффективности в муниципальном образовании Ловозерский район" на 2017-2019 годы</t>
  </si>
  <si>
    <t>12.1.</t>
  </si>
  <si>
    <t>Подпрограмма 1 "Энергосбережение и повышение энергетической эффективности в муниципальных учреждениях муниципального образования Ловозерский район</t>
  </si>
  <si>
    <t>12.2.</t>
  </si>
  <si>
    <t>Подпрограмма 2 "Энергосбережение и повышение энергетической эффективности жилищно-коммунальной инфраструктуры муниципального образования сельское поселение Ловозеро</t>
  </si>
  <si>
    <t>12.3.</t>
  </si>
  <si>
    <t>Подпрограмма 3 "Обеспечение нефтепродуктами и топливом отдаленных населенных пунктов с ограниченными сроками завоза грузов муниципального образования сельское поселение Ловозеро Ловозерского района"</t>
  </si>
  <si>
    <t>13.</t>
  </si>
  <si>
    <t>Муниципальная программа муниципального образования Ловозерский район "Управление муниципальным имуществом" на 2017-2019 годы</t>
  </si>
  <si>
    <t>Подпрограмма 1"Повышение эффективности бюджетных расходов муниципального образования Ловозерский район" на 2017 - 2019 годы</t>
  </si>
  <si>
    <t>13.1</t>
  </si>
  <si>
    <t>13.2.</t>
  </si>
  <si>
    <t>Ведомственная целевая программа "Обеспечение качественного и сбалансированного управления бюджетными средствами муниципального образования Ловозерский район" на 2017 - 2019 годы</t>
  </si>
  <si>
    <t>14.</t>
  </si>
  <si>
    <t>Муниципальная программа муниципального образования Ловозерский район "Развитие туризма в Ловозерском районе" на 2017-2019 годы</t>
  </si>
  <si>
    <t>Муниципальная программа муниципального образования Ловозерский район "Профилактика правонарушений, наркомании и алкоголизма в Ловозерском районе" на 2017 - 2019 годы</t>
  </si>
  <si>
    <t>14.1.</t>
  </si>
  <si>
    <t>Подпрограмма 1 "Создание этнографического комплекса "Саамская деревня"</t>
  </si>
  <si>
    <t>14.2.</t>
  </si>
  <si>
    <t>Подпрограмма 2 "Информационное обеспечение развития туризма в Ловозерском районе"</t>
  </si>
  <si>
    <t>Экономия денежных средств по конкурсным процедурам</t>
  </si>
  <si>
    <t>Министерство рыбного и сельского хозяйства Мурманской области</t>
  </si>
  <si>
    <t>Тактическая цель 1.4. Укрепление семьи и усиление защиты социально уязвимых слоев населения, граждан, оказавшихся в трудной жизненной ситуации</t>
  </si>
  <si>
    <t xml:space="preserve">Муниципальная программа муниципального образования "Развитие образования Ловозерского района" на 2017 - 2019 годы </t>
  </si>
  <si>
    <t>Муниципальная программа муниципального образования Ловозерский район "Управление муниципальными финансами" на 2017 - 2019 годы</t>
  </si>
  <si>
    <t>Приложение № 1 к отчету о ходе реализации муниципальных программ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</si>
</sst>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4" fontId="2" fillId="4" borderId="1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2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4" fillId="0" borderId="1" xfId="0" applyFont="1" applyBorder="1"/>
    <xf numFmtId="0" fontId="2" fillId="4" borderId="1" xfId="0" applyFont="1" applyFill="1" applyBorder="1"/>
    <xf numFmtId="0" fontId="1" fillId="4" borderId="1" xfId="0" applyFont="1" applyFill="1" applyBorder="1"/>
    <xf numFmtId="164" fontId="4" fillId="0" borderId="1" xfId="0" applyNumberFormat="1" applyFont="1" applyBorder="1" applyAlignment="1">
      <alignment horizontal="center"/>
    </xf>
    <xf numFmtId="2" fontId="4" fillId="3" borderId="1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/>
    </xf>
    <xf numFmtId="2" fontId="4" fillId="3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4" fontId="8" fillId="5" borderId="1" xfId="0" applyNumberFormat="1" applyFont="1" applyFill="1" applyBorder="1" applyAlignment="1">
      <alignment horizontal="center"/>
    </xf>
    <xf numFmtId="2" fontId="8" fillId="5" borderId="1" xfId="0" applyNumberFormat="1" applyFont="1" applyFill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0" fontId="2" fillId="6" borderId="1" xfId="0" applyFont="1" applyFill="1" applyBorder="1" applyAlignment="1">
      <alignment horizontal="center"/>
    </xf>
    <xf numFmtId="2" fontId="8" fillId="6" borderId="1" xfId="0" applyNumberFormat="1" applyFont="1" applyFill="1" applyBorder="1" applyAlignment="1">
      <alignment horizontal="center"/>
    </xf>
    <xf numFmtId="2" fontId="9" fillId="6" borderId="1" xfId="0" applyNumberFormat="1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2" fontId="2" fillId="6" borderId="1" xfId="0" applyNumberFormat="1" applyFont="1" applyFill="1" applyBorder="1" applyAlignment="1">
      <alignment horizontal="center"/>
    </xf>
    <xf numFmtId="2" fontId="2" fillId="6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/>
    </xf>
    <xf numFmtId="2" fontId="1" fillId="6" borderId="1" xfId="0" applyNumberFormat="1" applyFont="1" applyFill="1" applyBorder="1" applyAlignment="1">
      <alignment horizontal="center"/>
    </xf>
    <xf numFmtId="2" fontId="1" fillId="6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2" fontId="1" fillId="6" borderId="1" xfId="0" applyNumberFormat="1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2" fontId="1" fillId="6" borderId="2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left" vertical="center" wrapText="1"/>
    </xf>
    <xf numFmtId="49" fontId="3" fillId="3" borderId="6" xfId="0" applyNumberFormat="1" applyFont="1" applyFill="1" applyBorder="1" applyAlignment="1">
      <alignment horizontal="left" vertical="center" wrapText="1"/>
    </xf>
    <xf numFmtId="49" fontId="3" fillId="3" borderId="7" xfId="0" applyNumberFormat="1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49" fontId="1" fillId="4" borderId="2" xfId="0" applyNumberFormat="1" applyFont="1" applyFill="1" applyBorder="1" applyAlignment="1">
      <alignment horizontal="center"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2" fontId="3" fillId="0" borderId="2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3"/>
  <sheetViews>
    <sheetView tabSelected="1" view="pageLayout" zoomScaleNormal="100" workbookViewId="0">
      <selection activeCell="A2" sqref="A2:G2"/>
    </sheetView>
  </sheetViews>
  <sheetFormatPr defaultRowHeight="15" x14ac:dyDescent="0.25"/>
  <cols>
    <col min="1" max="1" width="4.5703125" customWidth="1"/>
    <col min="2" max="2" width="44.28515625" customWidth="1"/>
    <col min="3" max="4" width="14.28515625" customWidth="1"/>
    <col min="5" max="5" width="11.7109375" customWidth="1"/>
    <col min="6" max="6" width="9.42578125" customWidth="1"/>
    <col min="7" max="7" width="36.7109375" customWidth="1"/>
  </cols>
  <sheetData>
    <row r="1" spans="1:7" x14ac:dyDescent="0.25">
      <c r="A1" s="1"/>
      <c r="B1" s="1"/>
      <c r="C1" s="1"/>
      <c r="D1" s="1"/>
      <c r="E1" s="1"/>
      <c r="F1" s="1"/>
      <c r="G1" s="3" t="s">
        <v>124</v>
      </c>
    </row>
    <row r="2" spans="1:7" x14ac:dyDescent="0.25">
      <c r="A2" s="144" t="s">
        <v>52</v>
      </c>
      <c r="B2" s="144"/>
      <c r="C2" s="144"/>
      <c r="D2" s="144"/>
      <c r="E2" s="144"/>
      <c r="F2" s="144"/>
      <c r="G2" s="144"/>
    </row>
    <row r="3" spans="1:7" x14ac:dyDescent="0.25">
      <c r="A3" s="1"/>
      <c r="B3" s="1"/>
      <c r="C3" s="1"/>
      <c r="D3" s="1"/>
      <c r="E3" s="1"/>
      <c r="F3" s="1"/>
      <c r="G3" s="1"/>
    </row>
    <row r="4" spans="1:7" ht="15" customHeight="1" x14ac:dyDescent="0.25">
      <c r="A4" s="149" t="s">
        <v>0</v>
      </c>
      <c r="B4" s="150" t="s">
        <v>19</v>
      </c>
      <c r="C4" s="148" t="s">
        <v>12</v>
      </c>
      <c r="D4" s="148"/>
      <c r="E4" s="148"/>
      <c r="F4" s="149" t="s">
        <v>10</v>
      </c>
      <c r="G4" s="151" t="s">
        <v>11</v>
      </c>
    </row>
    <row r="5" spans="1:7" ht="38.25" x14ac:dyDescent="0.25">
      <c r="A5" s="149"/>
      <c r="B5" s="150"/>
      <c r="C5" s="2" t="s">
        <v>8</v>
      </c>
      <c r="D5" s="2" t="s">
        <v>53</v>
      </c>
      <c r="E5" s="2" t="s">
        <v>9</v>
      </c>
      <c r="F5" s="149"/>
      <c r="G5" s="152"/>
    </row>
    <row r="6" spans="1:7" x14ac:dyDescent="0.25">
      <c r="A6" s="147"/>
      <c r="B6" s="145" t="s">
        <v>18</v>
      </c>
      <c r="C6" s="60" t="s">
        <v>1</v>
      </c>
      <c r="D6" s="61">
        <f>SUM(D7:D10)</f>
        <v>695756.00315999996</v>
      </c>
      <c r="E6" s="61">
        <f>SUM(E7:E10)</f>
        <v>659073.08108999988</v>
      </c>
      <c r="F6" s="62">
        <f t="shared" ref="F6:F15" si="0">E6/D6</f>
        <v>0.94727616879568011</v>
      </c>
      <c r="G6" s="147"/>
    </row>
    <row r="7" spans="1:7" x14ac:dyDescent="0.25">
      <c r="A7" s="147"/>
      <c r="B7" s="146"/>
      <c r="C7" s="60" t="s">
        <v>13</v>
      </c>
      <c r="D7" s="61">
        <f t="shared" ref="D7:E10" si="1">D18+D23+D39+D77+D109+D125+D136+D142+D176+D181+D187+D214+D236+D259</f>
        <v>245803.61979999993</v>
      </c>
      <c r="E7" s="62">
        <f t="shared" si="1"/>
        <v>240939.30737999998</v>
      </c>
      <c r="F7" s="62">
        <f t="shared" si="0"/>
        <v>0.98021057450676341</v>
      </c>
      <c r="G7" s="147"/>
    </row>
    <row r="8" spans="1:7" x14ac:dyDescent="0.25">
      <c r="A8" s="147"/>
      <c r="B8" s="146"/>
      <c r="C8" s="60" t="s">
        <v>14</v>
      </c>
      <c r="D8" s="61">
        <f t="shared" si="1"/>
        <v>428028.14336000005</v>
      </c>
      <c r="E8" s="62">
        <f t="shared" si="1"/>
        <v>396777.83370999998</v>
      </c>
      <c r="F8" s="62">
        <f t="shared" si="0"/>
        <v>0.92699005863332573</v>
      </c>
      <c r="G8" s="147"/>
    </row>
    <row r="9" spans="1:7" x14ac:dyDescent="0.25">
      <c r="A9" s="147"/>
      <c r="B9" s="146"/>
      <c r="C9" s="60" t="s">
        <v>15</v>
      </c>
      <c r="D9" s="61">
        <f t="shared" si="1"/>
        <v>9402.74</v>
      </c>
      <c r="E9" s="62">
        <f t="shared" si="1"/>
        <v>9402.74</v>
      </c>
      <c r="F9" s="62">
        <f t="shared" si="0"/>
        <v>1</v>
      </c>
      <c r="G9" s="147"/>
    </row>
    <row r="10" spans="1:7" x14ac:dyDescent="0.25">
      <c r="A10" s="147"/>
      <c r="B10" s="146"/>
      <c r="C10" s="60" t="s">
        <v>16</v>
      </c>
      <c r="D10" s="62">
        <f t="shared" si="1"/>
        <v>12521.5</v>
      </c>
      <c r="E10" s="62">
        <f t="shared" si="1"/>
        <v>11953.2</v>
      </c>
      <c r="F10" s="62">
        <f>E10/D10</f>
        <v>0.95461406381024638</v>
      </c>
      <c r="G10" s="147"/>
    </row>
    <row r="11" spans="1:7" ht="15" customHeight="1" x14ac:dyDescent="0.25">
      <c r="A11" s="153"/>
      <c r="B11" s="114" t="s">
        <v>25</v>
      </c>
      <c r="C11" s="64" t="s">
        <v>1</v>
      </c>
      <c r="D11" s="65">
        <f>SUM(D12:D15)</f>
        <v>490873.80745999998</v>
      </c>
      <c r="E11" s="65">
        <f>E12+E13+E14+E15</f>
        <v>467408.27054</v>
      </c>
      <c r="F11" s="65">
        <f t="shared" si="0"/>
        <v>0.95219639637848852</v>
      </c>
      <c r="G11" s="153"/>
    </row>
    <row r="12" spans="1:7" x14ac:dyDescent="0.25">
      <c r="A12" s="154"/>
      <c r="B12" s="117"/>
      <c r="C12" s="64" t="s">
        <v>13</v>
      </c>
      <c r="D12" s="66">
        <f t="shared" ref="D12:E15" si="2">D18+D23+D39+D77+D109+D125</f>
        <v>207786.19142999995</v>
      </c>
      <c r="E12" s="66">
        <f t="shared" si="2"/>
        <v>206349.77473999999</v>
      </c>
      <c r="F12" s="66">
        <f t="shared" si="0"/>
        <v>0.9930870445234381</v>
      </c>
      <c r="G12" s="154"/>
    </row>
    <row r="13" spans="1:7" x14ac:dyDescent="0.25">
      <c r="A13" s="154"/>
      <c r="B13" s="117"/>
      <c r="C13" s="64" t="s">
        <v>14</v>
      </c>
      <c r="D13" s="66">
        <f t="shared" si="2"/>
        <v>266503.61603000003</v>
      </c>
      <c r="E13" s="66">
        <f t="shared" si="2"/>
        <v>245042.79579999999</v>
      </c>
      <c r="F13" s="66">
        <f t="shared" si="0"/>
        <v>0.91947268652600866</v>
      </c>
      <c r="G13" s="154"/>
    </row>
    <row r="14" spans="1:7" x14ac:dyDescent="0.25">
      <c r="A14" s="154"/>
      <c r="B14" s="117"/>
      <c r="C14" s="64" t="s">
        <v>15</v>
      </c>
      <c r="D14" s="66">
        <f t="shared" si="2"/>
        <v>4514.5</v>
      </c>
      <c r="E14" s="66">
        <f t="shared" si="2"/>
        <v>4514.5</v>
      </c>
      <c r="F14" s="66">
        <f t="shared" si="0"/>
        <v>1</v>
      </c>
      <c r="G14" s="154"/>
    </row>
    <row r="15" spans="1:7" x14ac:dyDescent="0.25">
      <c r="A15" s="155"/>
      <c r="B15" s="156"/>
      <c r="C15" s="67" t="s">
        <v>16</v>
      </c>
      <c r="D15" s="66">
        <f t="shared" si="2"/>
        <v>12069.5</v>
      </c>
      <c r="E15" s="66">
        <f t="shared" si="2"/>
        <v>11501.2</v>
      </c>
      <c r="F15" s="66">
        <f t="shared" si="0"/>
        <v>0.95291437093500153</v>
      </c>
      <c r="G15" s="155"/>
    </row>
    <row r="16" spans="1:7" x14ac:dyDescent="0.25">
      <c r="A16" s="98" t="s">
        <v>26</v>
      </c>
      <c r="B16" s="99"/>
      <c r="C16" s="99"/>
      <c r="D16" s="99"/>
      <c r="E16" s="99"/>
      <c r="F16" s="99"/>
      <c r="G16" s="100"/>
    </row>
    <row r="17" spans="1:7" ht="15" customHeight="1" x14ac:dyDescent="0.25">
      <c r="A17" s="125" t="s">
        <v>2</v>
      </c>
      <c r="B17" s="107" t="s">
        <v>54</v>
      </c>
      <c r="C17" s="43" t="s">
        <v>1</v>
      </c>
      <c r="D17" s="38">
        <f>SUM(D18:D21)</f>
        <v>477.66800000000001</v>
      </c>
      <c r="E17" s="38">
        <f>SUM(E18:E21)</f>
        <v>467.40199999999999</v>
      </c>
      <c r="F17" s="38">
        <f t="shared" ref="F17:F23" si="3">E17/D17</f>
        <v>0.97850808511350973</v>
      </c>
      <c r="G17" s="107" t="s">
        <v>17</v>
      </c>
    </row>
    <row r="18" spans="1:7" ht="15" customHeight="1" x14ac:dyDescent="0.25">
      <c r="A18" s="126"/>
      <c r="B18" s="108"/>
      <c r="C18" s="35" t="s">
        <v>13</v>
      </c>
      <c r="D18" s="41">
        <v>462.66800000000001</v>
      </c>
      <c r="E18" s="41">
        <v>459.702</v>
      </c>
      <c r="F18" s="41">
        <f t="shared" si="3"/>
        <v>0.99358935565027184</v>
      </c>
      <c r="G18" s="108"/>
    </row>
    <row r="19" spans="1:7" ht="15" customHeight="1" x14ac:dyDescent="0.25">
      <c r="A19" s="126"/>
      <c r="B19" s="108"/>
      <c r="C19" s="35" t="s">
        <v>14</v>
      </c>
      <c r="D19" s="41">
        <v>0</v>
      </c>
      <c r="E19" s="41">
        <v>0</v>
      </c>
      <c r="F19" s="41" t="s">
        <v>50</v>
      </c>
      <c r="G19" s="108"/>
    </row>
    <row r="20" spans="1:7" ht="15" customHeight="1" x14ac:dyDescent="0.25">
      <c r="A20" s="126"/>
      <c r="B20" s="108"/>
      <c r="C20" s="35" t="s">
        <v>15</v>
      </c>
      <c r="D20" s="41">
        <v>0</v>
      </c>
      <c r="E20" s="41">
        <v>0</v>
      </c>
      <c r="F20" s="41" t="s">
        <v>50</v>
      </c>
      <c r="G20" s="108"/>
    </row>
    <row r="21" spans="1:7" ht="15" customHeight="1" x14ac:dyDescent="0.25">
      <c r="A21" s="127"/>
      <c r="B21" s="109"/>
      <c r="C21" s="35" t="s">
        <v>16</v>
      </c>
      <c r="D21" s="41">
        <v>15</v>
      </c>
      <c r="E21" s="41">
        <v>7.7</v>
      </c>
      <c r="F21" s="41">
        <f t="shared" si="3"/>
        <v>0.51333333333333331</v>
      </c>
      <c r="G21" s="109"/>
    </row>
    <row r="22" spans="1:7" ht="15" customHeight="1" x14ac:dyDescent="0.25">
      <c r="A22" s="134" t="s">
        <v>3</v>
      </c>
      <c r="B22" s="97" t="s">
        <v>114</v>
      </c>
      <c r="C22" s="36" t="s">
        <v>1</v>
      </c>
      <c r="D22" s="52">
        <f>SUM(D23:D26)</f>
        <v>293</v>
      </c>
      <c r="E22" s="52">
        <f>SUM(E23:E26)</f>
        <v>280.47700000000003</v>
      </c>
      <c r="F22" s="38">
        <f t="shared" si="3"/>
        <v>0.95725938566552915</v>
      </c>
      <c r="G22" s="97" t="s">
        <v>17</v>
      </c>
    </row>
    <row r="23" spans="1:7" x14ac:dyDescent="0.25">
      <c r="A23" s="134"/>
      <c r="B23" s="157"/>
      <c r="C23" s="39" t="s">
        <v>13</v>
      </c>
      <c r="D23" s="50">
        <f t="shared" ref="D23:E26" si="4">D29+D34</f>
        <v>293</v>
      </c>
      <c r="E23" s="50">
        <f t="shared" si="4"/>
        <v>280.47700000000003</v>
      </c>
      <c r="F23" s="41">
        <f t="shared" si="3"/>
        <v>0.95725938566552915</v>
      </c>
      <c r="G23" s="97"/>
    </row>
    <row r="24" spans="1:7" x14ac:dyDescent="0.25">
      <c r="A24" s="134"/>
      <c r="B24" s="157"/>
      <c r="C24" s="39" t="s">
        <v>14</v>
      </c>
      <c r="D24" s="50">
        <f t="shared" si="4"/>
        <v>0</v>
      </c>
      <c r="E24" s="50">
        <f t="shared" si="4"/>
        <v>0</v>
      </c>
      <c r="F24" s="41" t="s">
        <v>50</v>
      </c>
      <c r="G24" s="97"/>
    </row>
    <row r="25" spans="1:7" x14ac:dyDescent="0.25">
      <c r="A25" s="134"/>
      <c r="B25" s="157"/>
      <c r="C25" s="39" t="s">
        <v>15</v>
      </c>
      <c r="D25" s="50">
        <f t="shared" si="4"/>
        <v>0</v>
      </c>
      <c r="E25" s="50">
        <f t="shared" si="4"/>
        <v>0</v>
      </c>
      <c r="F25" s="41" t="s">
        <v>50</v>
      </c>
      <c r="G25" s="97"/>
    </row>
    <row r="26" spans="1:7" x14ac:dyDescent="0.25">
      <c r="A26" s="134"/>
      <c r="B26" s="157"/>
      <c r="C26" s="39" t="s">
        <v>16</v>
      </c>
      <c r="D26" s="50">
        <f t="shared" si="4"/>
        <v>0</v>
      </c>
      <c r="E26" s="50">
        <f t="shared" si="4"/>
        <v>0</v>
      </c>
      <c r="F26" s="41" t="s">
        <v>50</v>
      </c>
      <c r="G26" s="97"/>
    </row>
    <row r="27" spans="1:7" x14ac:dyDescent="0.25">
      <c r="A27" s="128" t="s">
        <v>20</v>
      </c>
      <c r="B27" s="129"/>
      <c r="C27" s="129"/>
      <c r="D27" s="129"/>
      <c r="E27" s="129"/>
      <c r="F27" s="129"/>
      <c r="G27" s="130"/>
    </row>
    <row r="28" spans="1:7" ht="15" customHeight="1" x14ac:dyDescent="0.25">
      <c r="A28" s="122" t="s">
        <v>55</v>
      </c>
      <c r="B28" s="85" t="s">
        <v>57</v>
      </c>
      <c r="C28" s="11" t="s">
        <v>1</v>
      </c>
      <c r="D28" s="16">
        <f>SUM(D29:D32)</f>
        <v>274</v>
      </c>
      <c r="E28" s="16">
        <f>SUM(E29:E32)</f>
        <v>265.48</v>
      </c>
      <c r="F28" s="63">
        <f t="shared" ref="F28:F42" si="5">E28/D28</f>
        <v>0.96890510948905118</v>
      </c>
      <c r="G28" s="85" t="s">
        <v>17</v>
      </c>
    </row>
    <row r="29" spans="1:7" x14ac:dyDescent="0.25">
      <c r="A29" s="123"/>
      <c r="B29" s="86"/>
      <c r="C29" s="10" t="s">
        <v>13</v>
      </c>
      <c r="D29" s="14">
        <v>274</v>
      </c>
      <c r="E29" s="14">
        <v>265.48</v>
      </c>
      <c r="F29" s="17">
        <f t="shared" si="5"/>
        <v>0.96890510948905118</v>
      </c>
      <c r="G29" s="86"/>
    </row>
    <row r="30" spans="1:7" x14ac:dyDescent="0.25">
      <c r="A30" s="123"/>
      <c r="B30" s="86"/>
      <c r="C30" s="10" t="s">
        <v>14</v>
      </c>
      <c r="D30" s="14">
        <v>0</v>
      </c>
      <c r="E30" s="14">
        <v>0</v>
      </c>
      <c r="F30" s="17" t="s">
        <v>50</v>
      </c>
      <c r="G30" s="86"/>
    </row>
    <row r="31" spans="1:7" x14ac:dyDescent="0.25">
      <c r="A31" s="123"/>
      <c r="B31" s="86"/>
      <c r="C31" s="10" t="s">
        <v>15</v>
      </c>
      <c r="D31" s="14">
        <v>0</v>
      </c>
      <c r="E31" s="14">
        <v>0</v>
      </c>
      <c r="F31" s="17" t="s">
        <v>50</v>
      </c>
      <c r="G31" s="86"/>
    </row>
    <row r="32" spans="1:7" x14ac:dyDescent="0.25">
      <c r="A32" s="27"/>
      <c r="B32" s="28"/>
      <c r="C32" s="10" t="s">
        <v>16</v>
      </c>
      <c r="D32" s="14">
        <v>0</v>
      </c>
      <c r="E32" s="14">
        <v>0</v>
      </c>
      <c r="F32" s="17" t="s">
        <v>50</v>
      </c>
      <c r="G32" s="87"/>
    </row>
    <row r="33" spans="1:7" ht="15" customHeight="1" x14ac:dyDescent="0.25">
      <c r="A33" s="122" t="s">
        <v>56</v>
      </c>
      <c r="B33" s="85" t="s">
        <v>58</v>
      </c>
      <c r="C33" s="11" t="s">
        <v>1</v>
      </c>
      <c r="D33" s="16">
        <f>SUM(D34:D37)</f>
        <v>19</v>
      </c>
      <c r="E33" s="16">
        <f>SUM(E34:E37)</f>
        <v>14.997</v>
      </c>
      <c r="F33" s="63">
        <f t="shared" si="5"/>
        <v>0.78931578947368419</v>
      </c>
      <c r="G33" s="85" t="s">
        <v>17</v>
      </c>
    </row>
    <row r="34" spans="1:7" x14ac:dyDescent="0.25">
      <c r="A34" s="123"/>
      <c r="B34" s="86"/>
      <c r="C34" s="10" t="s">
        <v>13</v>
      </c>
      <c r="D34" s="14">
        <v>19</v>
      </c>
      <c r="E34" s="14">
        <v>14.997</v>
      </c>
      <c r="F34" s="17">
        <f t="shared" si="5"/>
        <v>0.78931578947368419</v>
      </c>
      <c r="G34" s="86"/>
    </row>
    <row r="35" spans="1:7" x14ac:dyDescent="0.25">
      <c r="A35" s="123"/>
      <c r="B35" s="86"/>
      <c r="C35" s="10" t="s">
        <v>14</v>
      </c>
      <c r="D35" s="14">
        <v>0</v>
      </c>
      <c r="E35" s="14">
        <v>0</v>
      </c>
      <c r="F35" s="17" t="s">
        <v>50</v>
      </c>
      <c r="G35" s="86"/>
    </row>
    <row r="36" spans="1:7" x14ac:dyDescent="0.25">
      <c r="A36" s="123"/>
      <c r="B36" s="86"/>
      <c r="C36" s="10" t="s">
        <v>15</v>
      </c>
      <c r="D36" s="14">
        <v>0</v>
      </c>
      <c r="E36" s="14">
        <v>0</v>
      </c>
      <c r="F36" s="17" t="s">
        <v>50</v>
      </c>
      <c r="G36" s="86"/>
    </row>
    <row r="37" spans="1:7" x14ac:dyDescent="0.25">
      <c r="A37" s="124"/>
      <c r="B37" s="87"/>
      <c r="C37" s="10" t="s">
        <v>16</v>
      </c>
      <c r="D37" s="14">
        <v>0</v>
      </c>
      <c r="E37" s="14">
        <v>0</v>
      </c>
      <c r="F37" s="17" t="s">
        <v>50</v>
      </c>
      <c r="G37" s="87"/>
    </row>
    <row r="38" spans="1:7" ht="15" customHeight="1" x14ac:dyDescent="0.25">
      <c r="A38" s="134" t="s">
        <v>4</v>
      </c>
      <c r="B38" s="107" t="s">
        <v>122</v>
      </c>
      <c r="C38" s="36" t="s">
        <v>1</v>
      </c>
      <c r="D38" s="37">
        <f>SUM(D39:D42)</f>
        <v>371508.98622999998</v>
      </c>
      <c r="E38" s="37">
        <f>SUM(E39:E42)</f>
        <v>351386.52058000001</v>
      </c>
      <c r="F38" s="38">
        <f t="shared" si="5"/>
        <v>0.94583585755435207</v>
      </c>
      <c r="G38" s="135" t="s">
        <v>17</v>
      </c>
    </row>
    <row r="39" spans="1:7" ht="15" customHeight="1" x14ac:dyDescent="0.25">
      <c r="A39" s="134"/>
      <c r="B39" s="108"/>
      <c r="C39" s="39" t="s">
        <v>13</v>
      </c>
      <c r="D39" s="40">
        <f t="shared" ref="D39:E42" si="6">D45+D50+D56+D61+D66+D71</f>
        <v>155506.93019999997</v>
      </c>
      <c r="E39" s="40">
        <f t="shared" si="6"/>
        <v>154178.68229</v>
      </c>
      <c r="F39" s="41">
        <f t="shared" si="5"/>
        <v>0.9914585934640231</v>
      </c>
      <c r="G39" s="136"/>
    </row>
    <row r="40" spans="1:7" ht="15" customHeight="1" x14ac:dyDescent="0.25">
      <c r="A40" s="134"/>
      <c r="B40" s="108"/>
      <c r="C40" s="39" t="s">
        <v>14</v>
      </c>
      <c r="D40" s="40">
        <f t="shared" si="6"/>
        <v>201211.05603000001</v>
      </c>
      <c r="E40" s="40">
        <f t="shared" si="6"/>
        <v>182975.83828999999</v>
      </c>
      <c r="F40" s="41">
        <f t="shared" si="5"/>
        <v>0.90937268508107627</v>
      </c>
      <c r="G40" s="136"/>
    </row>
    <row r="41" spans="1:7" ht="15" customHeight="1" x14ac:dyDescent="0.25">
      <c r="A41" s="134"/>
      <c r="B41" s="108"/>
      <c r="C41" s="39" t="s">
        <v>15</v>
      </c>
      <c r="D41" s="40">
        <f t="shared" si="6"/>
        <v>2831</v>
      </c>
      <c r="E41" s="40">
        <f t="shared" si="6"/>
        <v>2831</v>
      </c>
      <c r="F41" s="41">
        <f t="shared" si="5"/>
        <v>1</v>
      </c>
      <c r="G41" s="136"/>
    </row>
    <row r="42" spans="1:7" ht="15" customHeight="1" x14ac:dyDescent="0.25">
      <c r="A42" s="134"/>
      <c r="B42" s="109"/>
      <c r="C42" s="39" t="s">
        <v>16</v>
      </c>
      <c r="D42" s="50">
        <f t="shared" si="6"/>
        <v>11960</v>
      </c>
      <c r="E42" s="50">
        <f t="shared" si="6"/>
        <v>11401</v>
      </c>
      <c r="F42" s="41">
        <f t="shared" si="5"/>
        <v>0.95326086956521738</v>
      </c>
      <c r="G42" s="137"/>
    </row>
    <row r="43" spans="1:7" ht="15" customHeight="1" x14ac:dyDescent="0.25">
      <c r="A43" s="131" t="s">
        <v>20</v>
      </c>
      <c r="B43" s="132"/>
      <c r="C43" s="132"/>
      <c r="D43" s="132"/>
      <c r="E43" s="132"/>
      <c r="F43" s="132"/>
      <c r="G43" s="133"/>
    </row>
    <row r="44" spans="1:7" ht="15" customHeight="1" x14ac:dyDescent="0.25">
      <c r="A44" s="122" t="s">
        <v>21</v>
      </c>
      <c r="B44" s="85" t="s">
        <v>22</v>
      </c>
      <c r="C44" s="8" t="s">
        <v>1</v>
      </c>
      <c r="D44" s="21">
        <f>SUM(D45:D48)</f>
        <v>3122.9560000000001</v>
      </c>
      <c r="E44" s="21">
        <f>SUM(E45:E48)</f>
        <v>2677.45</v>
      </c>
      <c r="F44" s="21">
        <f t="shared" ref="F44:F51" si="7">E44/D44</f>
        <v>0.85734477206851445</v>
      </c>
      <c r="G44" s="85" t="s">
        <v>17</v>
      </c>
    </row>
    <row r="45" spans="1:7" ht="15" customHeight="1" x14ac:dyDescent="0.25">
      <c r="A45" s="123"/>
      <c r="B45" s="86"/>
      <c r="C45" s="9" t="s">
        <v>13</v>
      </c>
      <c r="D45" s="22">
        <v>2040.9059999999999</v>
      </c>
      <c r="E45" s="17">
        <v>1595.4</v>
      </c>
      <c r="F45" s="22">
        <f t="shared" si="7"/>
        <v>0.7817116515900292</v>
      </c>
      <c r="G45" s="86"/>
    </row>
    <row r="46" spans="1:7" x14ac:dyDescent="0.25">
      <c r="A46" s="123"/>
      <c r="B46" s="86"/>
      <c r="C46" s="10" t="s">
        <v>14</v>
      </c>
      <c r="D46" s="23">
        <v>1082.05</v>
      </c>
      <c r="E46" s="24">
        <v>1082.05</v>
      </c>
      <c r="F46" s="22">
        <f t="shared" si="7"/>
        <v>1</v>
      </c>
      <c r="G46" s="86"/>
    </row>
    <row r="47" spans="1:7" x14ac:dyDescent="0.25">
      <c r="A47" s="123"/>
      <c r="B47" s="86"/>
      <c r="C47" s="10" t="s">
        <v>15</v>
      </c>
      <c r="D47" s="23">
        <v>0</v>
      </c>
      <c r="E47" s="23">
        <v>0</v>
      </c>
      <c r="F47" s="22" t="s">
        <v>50</v>
      </c>
      <c r="G47" s="86"/>
    </row>
    <row r="48" spans="1:7" x14ac:dyDescent="0.25">
      <c r="A48" s="124"/>
      <c r="B48" s="87"/>
      <c r="C48" s="10" t="s">
        <v>16</v>
      </c>
      <c r="D48" s="23">
        <v>0</v>
      </c>
      <c r="E48" s="23">
        <v>0</v>
      </c>
      <c r="F48" s="22" t="s">
        <v>50</v>
      </c>
      <c r="G48" s="87"/>
    </row>
    <row r="49" spans="1:7" ht="15" customHeight="1" x14ac:dyDescent="0.25">
      <c r="A49" s="142" t="s">
        <v>23</v>
      </c>
      <c r="B49" s="84" t="s">
        <v>59</v>
      </c>
      <c r="C49" s="11" t="s">
        <v>1</v>
      </c>
      <c r="D49" s="19">
        <f>SUM(D50:D53)</f>
        <v>14025.3</v>
      </c>
      <c r="E49" s="19">
        <f>SUM(E50:E53)</f>
        <v>13016.54774</v>
      </c>
      <c r="F49" s="21">
        <f t="shared" si="7"/>
        <v>0.9280762436454123</v>
      </c>
      <c r="G49" s="138" t="s">
        <v>17</v>
      </c>
    </row>
    <row r="50" spans="1:7" x14ac:dyDescent="0.25">
      <c r="A50" s="142"/>
      <c r="B50" s="84"/>
      <c r="C50" s="10" t="s">
        <v>13</v>
      </c>
      <c r="D50" s="18">
        <v>1700</v>
      </c>
      <c r="E50" s="14">
        <v>1490.60096</v>
      </c>
      <c r="F50" s="22">
        <f t="shared" si="7"/>
        <v>0.87682409411764706</v>
      </c>
      <c r="G50" s="139"/>
    </row>
    <row r="51" spans="1:7" x14ac:dyDescent="0.25">
      <c r="A51" s="122"/>
      <c r="B51" s="85"/>
      <c r="C51" s="13" t="s">
        <v>14</v>
      </c>
      <c r="D51" s="25">
        <v>7510.3</v>
      </c>
      <c r="E51" s="20">
        <v>6710.9467800000002</v>
      </c>
      <c r="F51" s="22">
        <f t="shared" si="7"/>
        <v>0.89356574038320702</v>
      </c>
      <c r="G51" s="139"/>
    </row>
    <row r="52" spans="1:7" x14ac:dyDescent="0.25">
      <c r="A52" s="122"/>
      <c r="B52" s="85"/>
      <c r="C52" s="13" t="s">
        <v>15</v>
      </c>
      <c r="D52" s="25">
        <v>0</v>
      </c>
      <c r="E52" s="25">
        <v>0</v>
      </c>
      <c r="F52" s="22">
        <f>E52/D53</f>
        <v>0</v>
      </c>
      <c r="G52" s="139"/>
    </row>
    <row r="53" spans="1:7" x14ac:dyDescent="0.25">
      <c r="A53" s="122"/>
      <c r="B53" s="85"/>
      <c r="C53" s="13" t="s">
        <v>16</v>
      </c>
      <c r="D53" s="25">
        <v>4815</v>
      </c>
      <c r="E53" s="20">
        <v>4815</v>
      </c>
      <c r="F53" s="22">
        <f>E53/D53</f>
        <v>1</v>
      </c>
      <c r="G53" s="140"/>
    </row>
    <row r="54" spans="1:7" x14ac:dyDescent="0.25">
      <c r="A54" s="98" t="s">
        <v>27</v>
      </c>
      <c r="B54" s="99"/>
      <c r="C54" s="99"/>
      <c r="D54" s="99"/>
      <c r="E54" s="99"/>
      <c r="F54" s="99"/>
      <c r="G54" s="100"/>
    </row>
    <row r="55" spans="1:7" ht="15" customHeight="1" x14ac:dyDescent="0.25">
      <c r="A55" s="142" t="s">
        <v>24</v>
      </c>
      <c r="B55" s="84" t="s">
        <v>28</v>
      </c>
      <c r="C55" s="11" t="s">
        <v>1</v>
      </c>
      <c r="D55" s="16">
        <f>SUM(D56:D59)</f>
        <v>324932.87500999996</v>
      </c>
      <c r="E55" s="16">
        <f>SUM(E56:E59)</f>
        <v>306847.61242000002</v>
      </c>
      <c r="F55" s="19">
        <f t="shared" ref="F55:F63" si="8">E55/D55</f>
        <v>0.94434154257415981</v>
      </c>
      <c r="G55" s="85" t="s">
        <v>17</v>
      </c>
    </row>
    <row r="56" spans="1:7" ht="12.75" customHeight="1" x14ac:dyDescent="0.25">
      <c r="A56" s="143"/>
      <c r="B56" s="141"/>
      <c r="C56" s="10" t="s">
        <v>13</v>
      </c>
      <c r="D56" s="14">
        <v>127367.36898</v>
      </c>
      <c r="E56" s="14">
        <v>127276.97091</v>
      </c>
      <c r="F56" s="18">
        <f t="shared" si="8"/>
        <v>0.9992902572242488</v>
      </c>
      <c r="G56" s="86"/>
    </row>
    <row r="57" spans="1:7" ht="22.5" customHeight="1" x14ac:dyDescent="0.25">
      <c r="A57" s="143"/>
      <c r="B57" s="141"/>
      <c r="C57" s="10" t="s">
        <v>14</v>
      </c>
      <c r="D57" s="14">
        <v>190420.50602999999</v>
      </c>
      <c r="E57" s="14">
        <v>172984.64150999999</v>
      </c>
      <c r="F57" s="18">
        <f t="shared" si="8"/>
        <v>0.90843494283513215</v>
      </c>
      <c r="G57" s="86"/>
    </row>
    <row r="58" spans="1:7" ht="25.5" customHeight="1" x14ac:dyDescent="0.25">
      <c r="A58" s="143"/>
      <c r="B58" s="141"/>
      <c r="C58" s="10" t="s">
        <v>15</v>
      </c>
      <c r="D58" s="14">
        <v>0</v>
      </c>
      <c r="E58" s="14">
        <v>0</v>
      </c>
      <c r="F58" s="18" t="s">
        <v>50</v>
      </c>
      <c r="G58" s="86"/>
    </row>
    <row r="59" spans="1:7" x14ac:dyDescent="0.25">
      <c r="A59" s="143"/>
      <c r="B59" s="141"/>
      <c r="C59" s="10" t="s">
        <v>16</v>
      </c>
      <c r="D59" s="14">
        <v>7145</v>
      </c>
      <c r="E59" s="14">
        <v>6586</v>
      </c>
      <c r="F59" s="18">
        <f t="shared" si="8"/>
        <v>0.92176347095871236</v>
      </c>
      <c r="G59" s="87"/>
    </row>
    <row r="60" spans="1:7" x14ac:dyDescent="0.25">
      <c r="A60" s="122" t="s">
        <v>29</v>
      </c>
      <c r="B60" s="85" t="s">
        <v>60</v>
      </c>
      <c r="C60" s="11" t="s">
        <v>1</v>
      </c>
      <c r="D60" s="16">
        <f>SUM(D61:D64)</f>
        <v>9567.5999999999985</v>
      </c>
      <c r="E60" s="16">
        <f>SUM(E61:E64)</f>
        <v>9553.8314499999997</v>
      </c>
      <c r="F60" s="19">
        <f t="shared" si="8"/>
        <v>0.99856091914377698</v>
      </c>
      <c r="G60" s="85" t="s">
        <v>17</v>
      </c>
    </row>
    <row r="61" spans="1:7" x14ac:dyDescent="0.25">
      <c r="A61" s="123"/>
      <c r="B61" s="86"/>
      <c r="C61" s="10" t="s">
        <v>13</v>
      </c>
      <c r="D61" s="14">
        <v>4538.3999999999996</v>
      </c>
      <c r="E61" s="14">
        <v>4524.6314499999999</v>
      </c>
      <c r="F61" s="18">
        <f t="shared" si="8"/>
        <v>0.99696621055878731</v>
      </c>
      <c r="G61" s="86"/>
    </row>
    <row r="62" spans="1:7" x14ac:dyDescent="0.25">
      <c r="A62" s="123"/>
      <c r="B62" s="86"/>
      <c r="C62" s="10" t="s">
        <v>14</v>
      </c>
      <c r="D62" s="14">
        <v>2198.1999999999998</v>
      </c>
      <c r="E62" s="14">
        <v>2198.1999999999998</v>
      </c>
      <c r="F62" s="18">
        <f t="shared" si="8"/>
        <v>1</v>
      </c>
      <c r="G62" s="86"/>
    </row>
    <row r="63" spans="1:7" x14ac:dyDescent="0.25">
      <c r="A63" s="123"/>
      <c r="B63" s="86"/>
      <c r="C63" s="10" t="s">
        <v>15</v>
      </c>
      <c r="D63" s="14">
        <v>2831</v>
      </c>
      <c r="E63" s="14">
        <v>2831</v>
      </c>
      <c r="F63" s="18">
        <f t="shared" si="8"/>
        <v>1</v>
      </c>
      <c r="G63" s="86"/>
    </row>
    <row r="64" spans="1:7" x14ac:dyDescent="0.25">
      <c r="A64" s="124"/>
      <c r="B64" s="87"/>
      <c r="C64" s="10" t="s">
        <v>16</v>
      </c>
      <c r="D64" s="14">
        <v>0</v>
      </c>
      <c r="E64" s="14">
        <v>0</v>
      </c>
      <c r="F64" s="18" t="s">
        <v>50</v>
      </c>
      <c r="G64" s="87"/>
    </row>
    <row r="65" spans="1:7" ht="15" customHeight="1" x14ac:dyDescent="0.25">
      <c r="A65" s="122" t="s">
        <v>30</v>
      </c>
      <c r="B65" s="85" t="s">
        <v>31</v>
      </c>
      <c r="C65" s="11" t="s">
        <v>1</v>
      </c>
      <c r="D65" s="16">
        <f>SUM(D66:D69)</f>
        <v>384</v>
      </c>
      <c r="E65" s="16">
        <f>SUM(E66:E69)</f>
        <v>364.29074000000003</v>
      </c>
      <c r="F65" s="19">
        <f>E65/D65</f>
        <v>0.94867380208333341</v>
      </c>
      <c r="G65" s="85" t="s">
        <v>17</v>
      </c>
    </row>
    <row r="66" spans="1:7" x14ac:dyDescent="0.25">
      <c r="A66" s="123"/>
      <c r="B66" s="86"/>
      <c r="C66" s="10" t="s">
        <v>13</v>
      </c>
      <c r="D66" s="14">
        <v>384</v>
      </c>
      <c r="E66" s="14">
        <v>364.29074000000003</v>
      </c>
      <c r="F66" s="18">
        <f>E66/D66</f>
        <v>0.94867380208333341</v>
      </c>
      <c r="G66" s="86"/>
    </row>
    <row r="67" spans="1:7" x14ac:dyDescent="0.25">
      <c r="A67" s="123"/>
      <c r="B67" s="86"/>
      <c r="C67" s="10" t="s">
        <v>14</v>
      </c>
      <c r="D67" s="14">
        <v>0</v>
      </c>
      <c r="E67" s="14">
        <v>0</v>
      </c>
      <c r="F67" s="18" t="s">
        <v>50</v>
      </c>
      <c r="G67" s="86"/>
    </row>
    <row r="68" spans="1:7" x14ac:dyDescent="0.25">
      <c r="A68" s="123"/>
      <c r="B68" s="86"/>
      <c r="C68" s="10" t="s">
        <v>15</v>
      </c>
      <c r="D68" s="14">
        <v>0</v>
      </c>
      <c r="E68" s="14">
        <v>0</v>
      </c>
      <c r="F68" s="18" t="s">
        <v>50</v>
      </c>
      <c r="G68" s="86"/>
    </row>
    <row r="69" spans="1:7" x14ac:dyDescent="0.25">
      <c r="A69" s="124"/>
      <c r="B69" s="87"/>
      <c r="C69" s="10" t="s">
        <v>16</v>
      </c>
      <c r="D69" s="14">
        <v>0</v>
      </c>
      <c r="E69" s="14">
        <v>0</v>
      </c>
      <c r="F69" s="18" t="s">
        <v>50</v>
      </c>
      <c r="G69" s="87"/>
    </row>
    <row r="70" spans="1:7" ht="15" customHeight="1" x14ac:dyDescent="0.25">
      <c r="A70" s="122" t="s">
        <v>32</v>
      </c>
      <c r="B70" s="85" t="s">
        <v>61</v>
      </c>
      <c r="C70" s="11" t="s">
        <v>1</v>
      </c>
      <c r="D70" s="16">
        <f>SUM(D71:D74)</f>
        <v>19476.255219999999</v>
      </c>
      <c r="E70" s="16">
        <f>SUM(E71:E74)</f>
        <v>18926.788229999998</v>
      </c>
      <c r="F70" s="48">
        <f>E70/D70</f>
        <v>0.97178785224401054</v>
      </c>
      <c r="G70" s="85" t="s">
        <v>17</v>
      </c>
    </row>
    <row r="71" spans="1:7" x14ac:dyDescent="0.25">
      <c r="A71" s="123"/>
      <c r="B71" s="86"/>
      <c r="C71" s="10" t="s">
        <v>13</v>
      </c>
      <c r="D71" s="14">
        <v>19476.255219999999</v>
      </c>
      <c r="E71" s="14">
        <v>18926.788229999998</v>
      </c>
      <c r="F71" s="12">
        <f>E71/D71</f>
        <v>0.97178785224401054</v>
      </c>
      <c r="G71" s="86"/>
    </row>
    <row r="72" spans="1:7" x14ac:dyDescent="0.25">
      <c r="A72" s="123"/>
      <c r="B72" s="86"/>
      <c r="C72" s="10" t="s">
        <v>14</v>
      </c>
      <c r="D72" s="14">
        <v>0</v>
      </c>
      <c r="E72" s="14">
        <v>0</v>
      </c>
      <c r="F72" s="18" t="s">
        <v>50</v>
      </c>
      <c r="G72" s="86"/>
    </row>
    <row r="73" spans="1:7" x14ac:dyDescent="0.25">
      <c r="A73" s="123"/>
      <c r="B73" s="86"/>
      <c r="C73" s="10" t="s">
        <v>15</v>
      </c>
      <c r="D73" s="14">
        <v>0</v>
      </c>
      <c r="E73" s="14">
        <v>0</v>
      </c>
      <c r="F73" s="18" t="s">
        <v>50</v>
      </c>
      <c r="G73" s="86"/>
    </row>
    <row r="74" spans="1:7" x14ac:dyDescent="0.25">
      <c r="A74" s="124"/>
      <c r="B74" s="87"/>
      <c r="C74" s="10" t="s">
        <v>16</v>
      </c>
      <c r="D74" s="14">
        <v>0</v>
      </c>
      <c r="E74" s="14">
        <v>0</v>
      </c>
      <c r="F74" s="18" t="s">
        <v>50</v>
      </c>
      <c r="G74" s="87"/>
    </row>
    <row r="75" spans="1:7" x14ac:dyDescent="0.25">
      <c r="A75" s="98" t="s">
        <v>33</v>
      </c>
      <c r="B75" s="99"/>
      <c r="C75" s="99"/>
      <c r="D75" s="99"/>
      <c r="E75" s="99"/>
      <c r="F75" s="99"/>
      <c r="G75" s="100"/>
    </row>
    <row r="76" spans="1:7" x14ac:dyDescent="0.25">
      <c r="A76" s="125" t="s">
        <v>5</v>
      </c>
      <c r="B76" s="107" t="s">
        <v>62</v>
      </c>
      <c r="C76" s="36" t="s">
        <v>1</v>
      </c>
      <c r="D76" s="37">
        <f>SUM(D77:D80)</f>
        <v>77754.96699999999</v>
      </c>
      <c r="E76" s="37">
        <f>SUM(E77:E80)</f>
        <v>77676.942590000006</v>
      </c>
      <c r="F76" s="38">
        <f>E76/D76</f>
        <v>0.99899653471655403</v>
      </c>
      <c r="G76" s="97" t="s">
        <v>17</v>
      </c>
    </row>
    <row r="77" spans="1:7" x14ac:dyDescent="0.25">
      <c r="A77" s="126"/>
      <c r="B77" s="108"/>
      <c r="C77" s="39" t="s">
        <v>13</v>
      </c>
      <c r="D77" s="40">
        <f t="shared" ref="D77:E80" si="9">D83+D88+D93+D98+D103</f>
        <v>48433.786999999997</v>
      </c>
      <c r="E77" s="40">
        <f t="shared" si="9"/>
        <v>48357.762590000006</v>
      </c>
      <c r="F77" s="41">
        <f>E77/D77</f>
        <v>0.99843034347076787</v>
      </c>
      <c r="G77" s="97"/>
    </row>
    <row r="78" spans="1:7" x14ac:dyDescent="0.25">
      <c r="A78" s="126"/>
      <c r="B78" s="108"/>
      <c r="C78" s="39" t="s">
        <v>14</v>
      </c>
      <c r="D78" s="40">
        <f t="shared" si="9"/>
        <v>29218.260000000002</v>
      </c>
      <c r="E78" s="40">
        <f t="shared" si="9"/>
        <v>29218.260000000002</v>
      </c>
      <c r="F78" s="41">
        <f>E78/D78</f>
        <v>1</v>
      </c>
      <c r="G78" s="97"/>
    </row>
    <row r="79" spans="1:7" x14ac:dyDescent="0.25">
      <c r="A79" s="126"/>
      <c r="B79" s="108"/>
      <c r="C79" s="39" t="s">
        <v>15</v>
      </c>
      <c r="D79" s="40">
        <f t="shared" si="9"/>
        <v>8.42</v>
      </c>
      <c r="E79" s="40">
        <f t="shared" si="9"/>
        <v>8.42</v>
      </c>
      <c r="F79" s="41">
        <f>E79/D79</f>
        <v>1</v>
      </c>
      <c r="G79" s="97"/>
    </row>
    <row r="80" spans="1:7" x14ac:dyDescent="0.25">
      <c r="A80" s="127"/>
      <c r="B80" s="109"/>
      <c r="C80" s="39" t="s">
        <v>16</v>
      </c>
      <c r="D80" s="50">
        <f t="shared" si="9"/>
        <v>94.5</v>
      </c>
      <c r="E80" s="50">
        <f t="shared" si="9"/>
        <v>92.5</v>
      </c>
      <c r="F80" s="41" t="s">
        <v>50</v>
      </c>
      <c r="G80" s="97"/>
    </row>
    <row r="81" spans="1:7" x14ac:dyDescent="0.25">
      <c r="A81" s="128" t="s">
        <v>20</v>
      </c>
      <c r="B81" s="161"/>
      <c r="C81" s="161"/>
      <c r="D81" s="161"/>
      <c r="E81" s="161"/>
      <c r="F81" s="161"/>
      <c r="G81" s="162"/>
    </row>
    <row r="82" spans="1:7" x14ac:dyDescent="0.25">
      <c r="A82" s="122" t="s">
        <v>34</v>
      </c>
      <c r="B82" s="85" t="s">
        <v>63</v>
      </c>
      <c r="C82" s="11" t="s">
        <v>1</v>
      </c>
      <c r="D82" s="16">
        <f>SUM(D83:D86)</f>
        <v>1051.327</v>
      </c>
      <c r="E82" s="16">
        <f>SUM(E83:E86)</f>
        <v>1047.319</v>
      </c>
      <c r="F82" s="21">
        <f>E82/D82</f>
        <v>0.9961876751952532</v>
      </c>
      <c r="G82" s="84" t="s">
        <v>17</v>
      </c>
    </row>
    <row r="83" spans="1:7" x14ac:dyDescent="0.25">
      <c r="A83" s="123"/>
      <c r="B83" s="86"/>
      <c r="C83" s="10" t="s">
        <v>13</v>
      </c>
      <c r="D83" s="14">
        <v>956.827</v>
      </c>
      <c r="E83" s="14">
        <v>954.81899999999996</v>
      </c>
      <c r="F83" s="22">
        <f>E83/D83</f>
        <v>0.99790139701325309</v>
      </c>
      <c r="G83" s="84"/>
    </row>
    <row r="84" spans="1:7" x14ac:dyDescent="0.25">
      <c r="A84" s="123"/>
      <c r="B84" s="86"/>
      <c r="C84" s="10" t="s">
        <v>14</v>
      </c>
      <c r="D84" s="14">
        <v>0</v>
      </c>
      <c r="E84" s="14">
        <v>0</v>
      </c>
      <c r="F84" s="18" t="s">
        <v>50</v>
      </c>
      <c r="G84" s="84"/>
    </row>
    <row r="85" spans="1:7" x14ac:dyDescent="0.25">
      <c r="A85" s="123"/>
      <c r="B85" s="86"/>
      <c r="C85" s="10" t="s">
        <v>15</v>
      </c>
      <c r="D85" s="14">
        <v>0</v>
      </c>
      <c r="E85" s="14">
        <v>0</v>
      </c>
      <c r="F85" s="18" t="s">
        <v>50</v>
      </c>
      <c r="G85" s="84"/>
    </row>
    <row r="86" spans="1:7" x14ac:dyDescent="0.25">
      <c r="A86" s="124"/>
      <c r="B86" s="87"/>
      <c r="C86" s="10" t="s">
        <v>16</v>
      </c>
      <c r="D86" s="18">
        <v>94.5</v>
      </c>
      <c r="E86" s="18">
        <v>92.5</v>
      </c>
      <c r="F86" s="18">
        <f>E86/D86</f>
        <v>0.97883597883597884</v>
      </c>
      <c r="G86" s="84"/>
    </row>
    <row r="87" spans="1:7" ht="15" customHeight="1" x14ac:dyDescent="0.25">
      <c r="A87" s="158" t="s">
        <v>35</v>
      </c>
      <c r="B87" s="85" t="s">
        <v>64</v>
      </c>
      <c r="C87" s="11" t="s">
        <v>1</v>
      </c>
      <c r="D87" s="16">
        <f>SUM(D88:D91)</f>
        <v>68097.509999999995</v>
      </c>
      <c r="E87" s="16">
        <f>SUM(E88:E91)</f>
        <v>68095.616999999998</v>
      </c>
      <c r="F87" s="21">
        <f>E87/D87</f>
        <v>0.9999722016267556</v>
      </c>
      <c r="G87" s="85" t="s">
        <v>17</v>
      </c>
    </row>
    <row r="88" spans="1:7" x14ac:dyDescent="0.25">
      <c r="A88" s="159"/>
      <c r="B88" s="86"/>
      <c r="C88" s="10" t="s">
        <v>13</v>
      </c>
      <c r="D88" s="14">
        <v>40848.89</v>
      </c>
      <c r="E88" s="14">
        <v>40846.997000000003</v>
      </c>
      <c r="F88" s="22">
        <f>E88/D88</f>
        <v>0.99995365847150319</v>
      </c>
      <c r="G88" s="86"/>
    </row>
    <row r="89" spans="1:7" x14ac:dyDescent="0.25">
      <c r="A89" s="159"/>
      <c r="B89" s="86"/>
      <c r="C89" s="10" t="s">
        <v>14</v>
      </c>
      <c r="D89" s="14">
        <v>27240.2</v>
      </c>
      <c r="E89" s="14">
        <v>27240.2</v>
      </c>
      <c r="F89" s="18">
        <f>E89/D89</f>
        <v>1</v>
      </c>
      <c r="G89" s="86"/>
    </row>
    <row r="90" spans="1:7" ht="14.25" customHeight="1" x14ac:dyDescent="0.25">
      <c r="A90" s="159"/>
      <c r="B90" s="86"/>
      <c r="C90" s="10" t="s">
        <v>15</v>
      </c>
      <c r="D90" s="14">
        <v>8.42</v>
      </c>
      <c r="E90" s="14">
        <v>8.42</v>
      </c>
      <c r="F90" s="18">
        <f>E90/D90</f>
        <v>1</v>
      </c>
      <c r="G90" s="86"/>
    </row>
    <row r="91" spans="1:7" ht="13.5" customHeight="1" x14ac:dyDescent="0.25">
      <c r="A91" s="160"/>
      <c r="B91" s="87"/>
      <c r="C91" s="10" t="s">
        <v>16</v>
      </c>
      <c r="D91" s="18">
        <v>0</v>
      </c>
      <c r="E91" s="18">
        <v>0</v>
      </c>
      <c r="F91" s="18" t="s">
        <v>50</v>
      </c>
      <c r="G91" s="87"/>
    </row>
    <row r="92" spans="1:7" ht="15" customHeight="1" x14ac:dyDescent="0.25">
      <c r="A92" s="122" t="s">
        <v>36</v>
      </c>
      <c r="B92" s="85" t="s">
        <v>65</v>
      </c>
      <c r="C92" s="11" t="s">
        <v>1</v>
      </c>
      <c r="D92" s="16">
        <f>SUM(D93:D96)</f>
        <v>2941.81</v>
      </c>
      <c r="E92" s="16">
        <f>SUM(E93:E96)</f>
        <v>2891.7280000000001</v>
      </c>
      <c r="F92" s="21">
        <f>E92/D92</f>
        <v>0.98297578701547694</v>
      </c>
      <c r="G92" s="84" t="s">
        <v>17</v>
      </c>
    </row>
    <row r="93" spans="1:7" ht="15" customHeight="1" x14ac:dyDescent="0.25">
      <c r="A93" s="123"/>
      <c r="B93" s="86"/>
      <c r="C93" s="10" t="s">
        <v>13</v>
      </c>
      <c r="D93" s="14">
        <v>963.75</v>
      </c>
      <c r="E93" s="14">
        <v>913.66800000000001</v>
      </c>
      <c r="F93" s="22">
        <f>E93/D93</f>
        <v>0.94803424124513624</v>
      </c>
      <c r="G93" s="84"/>
    </row>
    <row r="94" spans="1:7" ht="15" customHeight="1" x14ac:dyDescent="0.25">
      <c r="A94" s="123"/>
      <c r="B94" s="86"/>
      <c r="C94" s="10" t="s">
        <v>14</v>
      </c>
      <c r="D94" s="14">
        <v>1978.06</v>
      </c>
      <c r="E94" s="14">
        <v>1978.06</v>
      </c>
      <c r="F94" s="22">
        <f>E94/D94</f>
        <v>1</v>
      </c>
      <c r="G94" s="84"/>
    </row>
    <row r="95" spans="1:7" ht="15" customHeight="1" x14ac:dyDescent="0.25">
      <c r="A95" s="123"/>
      <c r="B95" s="86"/>
      <c r="C95" s="10" t="s">
        <v>15</v>
      </c>
      <c r="D95" s="14">
        <v>0</v>
      </c>
      <c r="E95" s="14">
        <v>0</v>
      </c>
      <c r="F95" s="22" t="s">
        <v>50</v>
      </c>
      <c r="G95" s="84"/>
    </row>
    <row r="96" spans="1:7" ht="15" customHeight="1" x14ac:dyDescent="0.25">
      <c r="A96" s="124"/>
      <c r="B96" s="87"/>
      <c r="C96" s="10" t="s">
        <v>16</v>
      </c>
      <c r="D96" s="14">
        <v>0</v>
      </c>
      <c r="E96" s="14">
        <v>0</v>
      </c>
      <c r="F96" s="18" t="s">
        <v>50</v>
      </c>
      <c r="G96" s="84"/>
    </row>
    <row r="97" spans="1:7" ht="15" customHeight="1" x14ac:dyDescent="0.25">
      <c r="A97" s="122" t="s">
        <v>37</v>
      </c>
      <c r="B97" s="85" t="s">
        <v>66</v>
      </c>
      <c r="C97" s="11" t="s">
        <v>1</v>
      </c>
      <c r="D97" s="19">
        <f>SUM(D98:D101)</f>
        <v>0</v>
      </c>
      <c r="E97" s="19">
        <f>SUM(E98:E101)</f>
        <v>0</v>
      </c>
      <c r="F97" s="29" t="s">
        <v>50</v>
      </c>
      <c r="G97" s="85"/>
    </row>
    <row r="98" spans="1:7" ht="15" customHeight="1" x14ac:dyDescent="0.25">
      <c r="A98" s="123"/>
      <c r="B98" s="86"/>
      <c r="C98" s="10" t="s">
        <v>13</v>
      </c>
      <c r="D98" s="18">
        <v>0</v>
      </c>
      <c r="E98" s="18">
        <v>0</v>
      </c>
      <c r="F98" s="26" t="s">
        <v>50</v>
      </c>
      <c r="G98" s="86"/>
    </row>
    <row r="99" spans="1:7" ht="15" customHeight="1" x14ac:dyDescent="0.25">
      <c r="A99" s="123"/>
      <c r="B99" s="86"/>
      <c r="C99" s="10" t="s">
        <v>14</v>
      </c>
      <c r="D99" s="18">
        <v>0</v>
      </c>
      <c r="E99" s="18">
        <v>0</v>
      </c>
      <c r="F99" s="26" t="s">
        <v>50</v>
      </c>
      <c r="G99" s="86"/>
    </row>
    <row r="100" spans="1:7" ht="15" customHeight="1" x14ac:dyDescent="0.25">
      <c r="A100" s="123"/>
      <c r="B100" s="86"/>
      <c r="C100" s="10" t="s">
        <v>15</v>
      </c>
      <c r="D100" s="18">
        <v>0</v>
      </c>
      <c r="E100" s="18">
        <v>0</v>
      </c>
      <c r="F100" s="26" t="s">
        <v>50</v>
      </c>
      <c r="G100" s="86"/>
    </row>
    <row r="101" spans="1:7" ht="15" customHeight="1" x14ac:dyDescent="0.25">
      <c r="A101" s="124"/>
      <c r="B101" s="87"/>
      <c r="C101" s="10" t="s">
        <v>16</v>
      </c>
      <c r="D101" s="18">
        <v>0</v>
      </c>
      <c r="E101" s="18">
        <v>0</v>
      </c>
      <c r="F101" s="26" t="s">
        <v>50</v>
      </c>
      <c r="G101" s="87"/>
    </row>
    <row r="102" spans="1:7" ht="15" customHeight="1" x14ac:dyDescent="0.25">
      <c r="A102" s="122" t="s">
        <v>67</v>
      </c>
      <c r="B102" s="85" t="s">
        <v>68</v>
      </c>
      <c r="C102" s="11" t="s">
        <v>1</v>
      </c>
      <c r="D102" s="16">
        <f>SUM(D103:D106)</f>
        <v>5664.32</v>
      </c>
      <c r="E102" s="16">
        <f>SUM(E103:E106)</f>
        <v>5642.2785899999999</v>
      </c>
      <c r="F102" s="21">
        <f t="shared" ref="F102:F103" si="10">E102/D102</f>
        <v>0.99610872796734651</v>
      </c>
      <c r="G102" s="84" t="s">
        <v>17</v>
      </c>
    </row>
    <row r="103" spans="1:7" ht="15" customHeight="1" x14ac:dyDescent="0.25">
      <c r="A103" s="123"/>
      <c r="B103" s="86"/>
      <c r="C103" s="10" t="s">
        <v>13</v>
      </c>
      <c r="D103" s="14">
        <v>5664.32</v>
      </c>
      <c r="E103" s="14">
        <v>5642.2785899999999</v>
      </c>
      <c r="F103" s="22">
        <f t="shared" si="10"/>
        <v>0.99610872796734651</v>
      </c>
      <c r="G103" s="84"/>
    </row>
    <row r="104" spans="1:7" ht="15" customHeight="1" x14ac:dyDescent="0.25">
      <c r="A104" s="123"/>
      <c r="B104" s="86"/>
      <c r="C104" s="10" t="s">
        <v>14</v>
      </c>
      <c r="D104" s="14">
        <v>0</v>
      </c>
      <c r="E104" s="14">
        <v>0</v>
      </c>
      <c r="F104" s="18" t="s">
        <v>50</v>
      </c>
      <c r="G104" s="84"/>
    </row>
    <row r="105" spans="1:7" ht="15" customHeight="1" x14ac:dyDescent="0.25">
      <c r="A105" s="123"/>
      <c r="B105" s="86"/>
      <c r="C105" s="10" t="s">
        <v>15</v>
      </c>
      <c r="D105" s="14">
        <v>0</v>
      </c>
      <c r="E105" s="14">
        <v>0</v>
      </c>
      <c r="F105" s="18" t="s">
        <v>50</v>
      </c>
      <c r="G105" s="84"/>
    </row>
    <row r="106" spans="1:7" ht="15" customHeight="1" x14ac:dyDescent="0.25">
      <c r="A106" s="124"/>
      <c r="B106" s="87"/>
      <c r="C106" s="10" t="s">
        <v>16</v>
      </c>
      <c r="D106" s="14">
        <v>0</v>
      </c>
      <c r="E106" s="14">
        <v>0</v>
      </c>
      <c r="F106" s="18" t="s">
        <v>50</v>
      </c>
      <c r="G106" s="84"/>
    </row>
    <row r="107" spans="1:7" ht="15" customHeight="1" x14ac:dyDescent="0.25">
      <c r="A107" s="98" t="s">
        <v>121</v>
      </c>
      <c r="B107" s="99"/>
      <c r="C107" s="99"/>
      <c r="D107" s="99"/>
      <c r="E107" s="99"/>
      <c r="F107" s="99"/>
      <c r="G107" s="100"/>
    </row>
    <row r="108" spans="1:7" x14ac:dyDescent="0.25">
      <c r="A108" s="125" t="s">
        <v>6</v>
      </c>
      <c r="B108" s="107" t="s">
        <v>69</v>
      </c>
      <c r="C108" s="36" t="s">
        <v>1</v>
      </c>
      <c r="D108" s="37">
        <f>SUM(D109:D112)</f>
        <v>38951.606230000005</v>
      </c>
      <c r="E108" s="37">
        <f>SUM(E109:E112)</f>
        <v>35709.34837</v>
      </c>
      <c r="F108" s="38">
        <f>E108/D108</f>
        <v>0.9167618957519944</v>
      </c>
      <c r="G108" s="97" t="s">
        <v>17</v>
      </c>
    </row>
    <row r="109" spans="1:7" x14ac:dyDescent="0.25">
      <c r="A109" s="126"/>
      <c r="B109" s="108"/>
      <c r="C109" s="39" t="s">
        <v>13</v>
      </c>
      <c r="D109" s="40">
        <f>D115+D120</f>
        <v>2877.3062300000001</v>
      </c>
      <c r="E109" s="40">
        <f>E115+E120</f>
        <v>2860.6508600000002</v>
      </c>
      <c r="F109" s="41">
        <f>E109/D109</f>
        <v>0.9942114711926231</v>
      </c>
      <c r="G109" s="97"/>
    </row>
    <row r="110" spans="1:7" x14ac:dyDescent="0.25">
      <c r="A110" s="126"/>
      <c r="B110" s="108"/>
      <c r="C110" s="39" t="s">
        <v>14</v>
      </c>
      <c r="D110" s="40">
        <f t="shared" ref="D110:E112" si="11">D116+D121</f>
        <v>36074.300000000003</v>
      </c>
      <c r="E110" s="40">
        <f t="shared" si="11"/>
        <v>32848.697509999998</v>
      </c>
      <c r="F110" s="41">
        <f>E110/D110</f>
        <v>0.91058447454281843</v>
      </c>
      <c r="G110" s="97"/>
    </row>
    <row r="111" spans="1:7" x14ac:dyDescent="0.25">
      <c r="A111" s="126"/>
      <c r="B111" s="108"/>
      <c r="C111" s="39" t="s">
        <v>15</v>
      </c>
      <c r="D111" s="40">
        <f t="shared" si="11"/>
        <v>0</v>
      </c>
      <c r="E111" s="40">
        <f t="shared" si="11"/>
        <v>0</v>
      </c>
      <c r="F111" s="41" t="s">
        <v>50</v>
      </c>
      <c r="G111" s="97"/>
    </row>
    <row r="112" spans="1:7" x14ac:dyDescent="0.25">
      <c r="A112" s="127"/>
      <c r="B112" s="109"/>
      <c r="C112" s="39" t="s">
        <v>16</v>
      </c>
      <c r="D112" s="40">
        <f t="shared" si="11"/>
        <v>0</v>
      </c>
      <c r="E112" s="40">
        <f t="shared" si="11"/>
        <v>0</v>
      </c>
      <c r="F112" s="41" t="s">
        <v>50</v>
      </c>
      <c r="G112" s="97"/>
    </row>
    <row r="113" spans="1:7" x14ac:dyDescent="0.25">
      <c r="A113" s="128" t="s">
        <v>20</v>
      </c>
      <c r="B113" s="161"/>
      <c r="C113" s="161"/>
      <c r="D113" s="161"/>
      <c r="E113" s="161"/>
      <c r="F113" s="161"/>
      <c r="G113" s="162"/>
    </row>
    <row r="114" spans="1:7" ht="15" customHeight="1" x14ac:dyDescent="0.25">
      <c r="A114" s="122" t="s">
        <v>38</v>
      </c>
      <c r="B114" s="85" t="s">
        <v>39</v>
      </c>
      <c r="C114" s="11" t="s">
        <v>1</v>
      </c>
      <c r="D114" s="16">
        <f>SUM(D115:D118)</f>
        <v>29018.906230000001</v>
      </c>
      <c r="E114" s="16">
        <f>SUM(E115:E118)</f>
        <v>26225.844210000003</v>
      </c>
      <c r="F114" s="21">
        <f>E114/D114</f>
        <v>0.90375026550406279</v>
      </c>
      <c r="G114" s="84" t="s">
        <v>17</v>
      </c>
    </row>
    <row r="115" spans="1:7" x14ac:dyDescent="0.25">
      <c r="A115" s="123"/>
      <c r="B115" s="86"/>
      <c r="C115" s="10" t="s">
        <v>13</v>
      </c>
      <c r="D115" s="14">
        <v>2877.3062300000001</v>
      </c>
      <c r="E115" s="14">
        <v>2860.6508600000002</v>
      </c>
      <c r="F115" s="22">
        <f>E115/D115</f>
        <v>0.9942114711926231</v>
      </c>
      <c r="G115" s="84"/>
    </row>
    <row r="116" spans="1:7" x14ac:dyDescent="0.25">
      <c r="A116" s="123"/>
      <c r="B116" s="86"/>
      <c r="C116" s="10" t="s">
        <v>14</v>
      </c>
      <c r="D116" s="14">
        <v>26141.599999999999</v>
      </c>
      <c r="E116" s="14">
        <v>23365.193350000001</v>
      </c>
      <c r="F116" s="22">
        <f>E116/D116</f>
        <v>0.89379354553661605</v>
      </c>
      <c r="G116" s="84"/>
    </row>
    <row r="117" spans="1:7" x14ac:dyDescent="0.25">
      <c r="A117" s="123"/>
      <c r="B117" s="86"/>
      <c r="C117" s="10" t="s">
        <v>15</v>
      </c>
      <c r="D117" s="14">
        <v>0</v>
      </c>
      <c r="E117" s="14">
        <v>0</v>
      </c>
      <c r="F117" s="18" t="s">
        <v>50</v>
      </c>
      <c r="G117" s="84"/>
    </row>
    <row r="118" spans="1:7" x14ac:dyDescent="0.25">
      <c r="A118" s="124"/>
      <c r="B118" s="87"/>
      <c r="C118" s="10" t="s">
        <v>16</v>
      </c>
      <c r="D118" s="14">
        <v>0</v>
      </c>
      <c r="E118" s="14">
        <v>0</v>
      </c>
      <c r="F118" s="18" t="s">
        <v>50</v>
      </c>
      <c r="G118" s="84"/>
    </row>
    <row r="119" spans="1:7" x14ac:dyDescent="0.25">
      <c r="A119" s="122" t="s">
        <v>40</v>
      </c>
      <c r="B119" s="85" t="s">
        <v>41</v>
      </c>
      <c r="C119" s="11" t="s">
        <v>1</v>
      </c>
      <c r="D119" s="16">
        <f>SUM(D120:D123)</f>
        <v>9932.7000000000007</v>
      </c>
      <c r="E119" s="16">
        <f>SUM(E120:E123)</f>
        <v>9483.5041600000004</v>
      </c>
      <c r="F119" s="21">
        <f>E119/D119</f>
        <v>0.95477605887623707</v>
      </c>
      <c r="G119" s="84" t="s">
        <v>17</v>
      </c>
    </row>
    <row r="120" spans="1:7" x14ac:dyDescent="0.25">
      <c r="A120" s="123"/>
      <c r="B120" s="86"/>
      <c r="C120" s="10" t="s">
        <v>13</v>
      </c>
      <c r="D120" s="14">
        <v>0</v>
      </c>
      <c r="E120" s="14">
        <v>0</v>
      </c>
      <c r="F120" s="18" t="s">
        <v>50</v>
      </c>
      <c r="G120" s="84"/>
    </row>
    <row r="121" spans="1:7" x14ac:dyDescent="0.25">
      <c r="A121" s="123"/>
      <c r="B121" s="86"/>
      <c r="C121" s="10" t="s">
        <v>14</v>
      </c>
      <c r="D121" s="14">
        <v>9932.7000000000007</v>
      </c>
      <c r="E121" s="14">
        <v>9483.5041600000004</v>
      </c>
      <c r="F121" s="22">
        <f>E121/D121</f>
        <v>0.95477605887623707</v>
      </c>
      <c r="G121" s="84"/>
    </row>
    <row r="122" spans="1:7" x14ac:dyDescent="0.25">
      <c r="A122" s="123"/>
      <c r="B122" s="86"/>
      <c r="C122" s="10" t="s">
        <v>15</v>
      </c>
      <c r="D122" s="14">
        <v>0</v>
      </c>
      <c r="E122" s="14">
        <v>0</v>
      </c>
      <c r="F122" s="22" t="s">
        <v>50</v>
      </c>
      <c r="G122" s="84"/>
    </row>
    <row r="123" spans="1:7" x14ac:dyDescent="0.25">
      <c r="A123" s="124"/>
      <c r="B123" s="87"/>
      <c r="C123" s="10" t="s">
        <v>16</v>
      </c>
      <c r="D123" s="14">
        <v>0</v>
      </c>
      <c r="E123" s="14">
        <v>0</v>
      </c>
      <c r="F123" s="18" t="s">
        <v>50</v>
      </c>
      <c r="G123" s="84"/>
    </row>
    <row r="124" spans="1:7" ht="15" customHeight="1" x14ac:dyDescent="0.25">
      <c r="A124" s="134" t="s">
        <v>7</v>
      </c>
      <c r="B124" s="97" t="s">
        <v>70</v>
      </c>
      <c r="C124" s="36" t="s">
        <v>1</v>
      </c>
      <c r="D124" s="37">
        <f>SUM(D125:D128)</f>
        <v>1887.58</v>
      </c>
      <c r="E124" s="37">
        <f>SUM(E125:E128)</f>
        <v>1887.58</v>
      </c>
      <c r="F124" s="38">
        <f>E124/D124</f>
        <v>1</v>
      </c>
      <c r="G124" s="97" t="s">
        <v>17</v>
      </c>
    </row>
    <row r="125" spans="1:7" x14ac:dyDescent="0.25">
      <c r="A125" s="134"/>
      <c r="B125" s="97"/>
      <c r="C125" s="39" t="s">
        <v>13</v>
      </c>
      <c r="D125" s="40">
        <v>212.5</v>
      </c>
      <c r="E125" s="40">
        <v>212.5</v>
      </c>
      <c r="F125" s="41">
        <f>E125/D125</f>
        <v>1</v>
      </c>
      <c r="G125" s="97"/>
    </row>
    <row r="126" spans="1:7" x14ac:dyDescent="0.25">
      <c r="A126" s="134"/>
      <c r="B126" s="97"/>
      <c r="C126" s="39" t="s">
        <v>14</v>
      </c>
      <c r="D126" s="40">
        <v>0</v>
      </c>
      <c r="E126" s="40">
        <v>0</v>
      </c>
      <c r="F126" s="41" t="s">
        <v>50</v>
      </c>
      <c r="G126" s="97"/>
    </row>
    <row r="127" spans="1:7" x14ac:dyDescent="0.25">
      <c r="A127" s="134"/>
      <c r="B127" s="97"/>
      <c r="C127" s="39" t="s">
        <v>15</v>
      </c>
      <c r="D127" s="40">
        <v>1675.08</v>
      </c>
      <c r="E127" s="40">
        <v>1675.08</v>
      </c>
      <c r="F127" s="41">
        <f>E127/D127</f>
        <v>1</v>
      </c>
      <c r="G127" s="97"/>
    </row>
    <row r="128" spans="1:7" x14ac:dyDescent="0.25">
      <c r="A128" s="134"/>
      <c r="B128" s="97"/>
      <c r="C128" s="39" t="s">
        <v>16</v>
      </c>
      <c r="D128" s="50">
        <v>0</v>
      </c>
      <c r="E128" s="50">
        <v>0</v>
      </c>
      <c r="F128" s="41" t="s">
        <v>50</v>
      </c>
      <c r="G128" s="97"/>
    </row>
    <row r="129" spans="1:7" x14ac:dyDescent="0.25">
      <c r="A129" s="163"/>
      <c r="B129" s="114" t="s">
        <v>71</v>
      </c>
      <c r="C129" s="64" t="s">
        <v>1</v>
      </c>
      <c r="D129" s="68">
        <f>SUM(D130:D133)</f>
        <v>53300.210859999999</v>
      </c>
      <c r="E129" s="68">
        <f>SUM(E130:E133)</f>
        <v>49798.42267</v>
      </c>
      <c r="F129" s="69">
        <f>E129/D129</f>
        <v>0.93430066910620846</v>
      </c>
      <c r="G129" s="116"/>
    </row>
    <row r="130" spans="1:7" x14ac:dyDescent="0.25">
      <c r="A130" s="164"/>
      <c r="B130" s="117"/>
      <c r="C130" s="70" t="s">
        <v>13</v>
      </c>
      <c r="D130" s="71">
        <f t="shared" ref="D130:E133" si="12">D136+D142+D148</f>
        <v>15756.28443</v>
      </c>
      <c r="E130" s="71">
        <f t="shared" si="12"/>
        <v>15162.755000000001</v>
      </c>
      <c r="F130" s="72">
        <f>E130/D130</f>
        <v>0.96233062225825794</v>
      </c>
      <c r="G130" s="117"/>
    </row>
    <row r="131" spans="1:7" x14ac:dyDescent="0.25">
      <c r="A131" s="164"/>
      <c r="B131" s="117"/>
      <c r="C131" s="70" t="s">
        <v>14</v>
      </c>
      <c r="D131" s="71">
        <f t="shared" si="12"/>
        <v>37543.92643</v>
      </c>
      <c r="E131" s="71">
        <f t="shared" si="12"/>
        <v>34635.667669999995</v>
      </c>
      <c r="F131" s="72">
        <f>E131/D131</f>
        <v>0.92253717081450171</v>
      </c>
      <c r="G131" s="117"/>
    </row>
    <row r="132" spans="1:7" x14ac:dyDescent="0.25">
      <c r="A132" s="164"/>
      <c r="B132" s="117"/>
      <c r="C132" s="70" t="s">
        <v>15</v>
      </c>
      <c r="D132" s="71">
        <f t="shared" si="12"/>
        <v>0</v>
      </c>
      <c r="E132" s="71">
        <f t="shared" si="12"/>
        <v>0</v>
      </c>
      <c r="F132" s="72" t="s">
        <v>50</v>
      </c>
      <c r="G132" s="117"/>
    </row>
    <row r="133" spans="1:7" x14ac:dyDescent="0.25">
      <c r="A133" s="165"/>
      <c r="B133" s="156"/>
      <c r="C133" s="70" t="s">
        <v>16</v>
      </c>
      <c r="D133" s="71">
        <f t="shared" si="12"/>
        <v>0</v>
      </c>
      <c r="E133" s="71">
        <f t="shared" si="12"/>
        <v>0</v>
      </c>
      <c r="F133" s="72" t="s">
        <v>50</v>
      </c>
      <c r="G133" s="156"/>
    </row>
    <row r="134" spans="1:7" x14ac:dyDescent="0.25">
      <c r="A134" s="101" t="s">
        <v>72</v>
      </c>
      <c r="B134" s="166"/>
      <c r="C134" s="166"/>
      <c r="D134" s="166"/>
      <c r="E134" s="166"/>
      <c r="F134" s="166"/>
      <c r="G134" s="167"/>
    </row>
    <row r="135" spans="1:7" x14ac:dyDescent="0.25">
      <c r="A135" s="125" t="s">
        <v>43</v>
      </c>
      <c r="B135" s="107" t="s">
        <v>73</v>
      </c>
      <c r="C135" s="36" t="s">
        <v>1</v>
      </c>
      <c r="D135" s="52">
        <f>SUM(D136:D139)</f>
        <v>1</v>
      </c>
      <c r="E135" s="52">
        <f>SUM(E136:E139)</f>
        <v>1</v>
      </c>
      <c r="F135" s="38">
        <f>E135/D135</f>
        <v>1</v>
      </c>
      <c r="G135" s="97" t="s">
        <v>17</v>
      </c>
    </row>
    <row r="136" spans="1:7" x14ac:dyDescent="0.25">
      <c r="A136" s="126"/>
      <c r="B136" s="108"/>
      <c r="C136" s="39" t="s">
        <v>13</v>
      </c>
      <c r="D136" s="50">
        <v>1</v>
      </c>
      <c r="E136" s="50">
        <v>1</v>
      </c>
      <c r="F136" s="41">
        <f>E136/D136</f>
        <v>1</v>
      </c>
      <c r="G136" s="97"/>
    </row>
    <row r="137" spans="1:7" x14ac:dyDescent="0.25">
      <c r="A137" s="126"/>
      <c r="B137" s="108"/>
      <c r="C137" s="39" t="s">
        <v>14</v>
      </c>
      <c r="D137" s="50">
        <v>0</v>
      </c>
      <c r="E137" s="50">
        <v>0</v>
      </c>
      <c r="F137" s="41" t="s">
        <v>50</v>
      </c>
      <c r="G137" s="97"/>
    </row>
    <row r="138" spans="1:7" x14ac:dyDescent="0.25">
      <c r="A138" s="126"/>
      <c r="B138" s="108"/>
      <c r="C138" s="39" t="s">
        <v>15</v>
      </c>
      <c r="D138" s="50">
        <v>0</v>
      </c>
      <c r="E138" s="50">
        <v>0</v>
      </c>
      <c r="F138" s="41" t="s">
        <v>50</v>
      </c>
      <c r="G138" s="97"/>
    </row>
    <row r="139" spans="1:7" x14ac:dyDescent="0.25">
      <c r="A139" s="127"/>
      <c r="B139" s="109"/>
      <c r="C139" s="39" t="s">
        <v>16</v>
      </c>
      <c r="D139" s="50">
        <v>0</v>
      </c>
      <c r="E139" s="50">
        <v>0</v>
      </c>
      <c r="F139" s="41" t="s">
        <v>50</v>
      </c>
      <c r="G139" s="97"/>
    </row>
    <row r="140" spans="1:7" x14ac:dyDescent="0.25">
      <c r="A140" s="171" t="s">
        <v>77</v>
      </c>
      <c r="B140" s="171"/>
      <c r="C140" s="171"/>
      <c r="D140" s="171"/>
      <c r="E140" s="171"/>
      <c r="F140" s="171"/>
      <c r="G140" s="171"/>
    </row>
    <row r="141" spans="1:7" x14ac:dyDescent="0.25">
      <c r="A141" s="134" t="s">
        <v>46</v>
      </c>
      <c r="B141" s="97" t="s">
        <v>76</v>
      </c>
      <c r="C141" s="36" t="s">
        <v>1</v>
      </c>
      <c r="D141" s="52">
        <f>SUM(D142:D145)</f>
        <v>53110.210859999999</v>
      </c>
      <c r="E141" s="52">
        <f>SUM(E142:E145)</f>
        <v>49677.42267</v>
      </c>
      <c r="F141" s="38">
        <f>E141/D141</f>
        <v>0.93536481715260134</v>
      </c>
      <c r="G141" s="149" t="s">
        <v>17</v>
      </c>
    </row>
    <row r="142" spans="1:7" x14ac:dyDescent="0.25">
      <c r="A142" s="134"/>
      <c r="B142" s="97"/>
      <c r="C142" s="39" t="s">
        <v>13</v>
      </c>
      <c r="D142" s="50">
        <f t="shared" ref="D142:E145" si="13">D148+D159+D164+D170</f>
        <v>15571.28443</v>
      </c>
      <c r="E142" s="50">
        <f t="shared" si="13"/>
        <v>15041.755000000001</v>
      </c>
      <c r="F142" s="41">
        <f>E142/D142</f>
        <v>0.9659932080503395</v>
      </c>
      <c r="G142" s="149"/>
    </row>
    <row r="143" spans="1:7" ht="20.25" customHeight="1" x14ac:dyDescent="0.25">
      <c r="A143" s="134"/>
      <c r="B143" s="97"/>
      <c r="C143" s="39" t="s">
        <v>14</v>
      </c>
      <c r="D143" s="50">
        <f t="shared" si="13"/>
        <v>37538.92643</v>
      </c>
      <c r="E143" s="50">
        <f t="shared" si="13"/>
        <v>34635.667669999995</v>
      </c>
      <c r="F143" s="41">
        <f>E143/D143</f>
        <v>0.92266004821917857</v>
      </c>
      <c r="G143" s="149"/>
    </row>
    <row r="144" spans="1:7" x14ac:dyDescent="0.25">
      <c r="A144" s="134"/>
      <c r="B144" s="97"/>
      <c r="C144" s="39" t="s">
        <v>15</v>
      </c>
      <c r="D144" s="50">
        <f t="shared" si="13"/>
        <v>0</v>
      </c>
      <c r="E144" s="50">
        <f t="shared" si="13"/>
        <v>0</v>
      </c>
      <c r="F144" s="41" t="s">
        <v>50</v>
      </c>
      <c r="G144" s="149"/>
    </row>
    <row r="145" spans="1:7" x14ac:dyDescent="0.25">
      <c r="A145" s="134"/>
      <c r="B145" s="97"/>
      <c r="C145" s="39" t="s">
        <v>16</v>
      </c>
      <c r="D145" s="50">
        <f t="shared" si="13"/>
        <v>0</v>
      </c>
      <c r="E145" s="50">
        <f t="shared" si="13"/>
        <v>0</v>
      </c>
      <c r="F145" s="41" t="s">
        <v>50</v>
      </c>
      <c r="G145" s="149"/>
    </row>
    <row r="146" spans="1:7" x14ac:dyDescent="0.25">
      <c r="A146" s="172" t="s">
        <v>20</v>
      </c>
      <c r="B146" s="173"/>
      <c r="C146" s="173"/>
      <c r="D146" s="173"/>
      <c r="E146" s="173"/>
      <c r="F146" s="173"/>
      <c r="G146" s="174"/>
    </row>
    <row r="147" spans="1:7" ht="15" customHeight="1" x14ac:dyDescent="0.25">
      <c r="A147" s="122" t="s">
        <v>47</v>
      </c>
      <c r="B147" s="85" t="s">
        <v>78</v>
      </c>
      <c r="C147" s="11" t="s">
        <v>1</v>
      </c>
      <c r="D147" s="19">
        <f>SUM(D148:D151)</f>
        <v>189</v>
      </c>
      <c r="E147" s="19">
        <f>SUM(E148:E151)</f>
        <v>120</v>
      </c>
      <c r="F147" s="21">
        <f t="shared" ref="F147:F154" si="14">E147/D147</f>
        <v>0.63492063492063489</v>
      </c>
      <c r="G147" s="85" t="s">
        <v>119</v>
      </c>
    </row>
    <row r="148" spans="1:7" ht="15" customHeight="1" x14ac:dyDescent="0.25">
      <c r="A148" s="123"/>
      <c r="B148" s="86"/>
      <c r="C148" s="10" t="s">
        <v>13</v>
      </c>
      <c r="D148" s="18">
        <v>184</v>
      </c>
      <c r="E148" s="18">
        <v>120</v>
      </c>
      <c r="F148" s="22">
        <f t="shared" si="14"/>
        <v>0.65217391304347827</v>
      </c>
      <c r="G148" s="86"/>
    </row>
    <row r="149" spans="1:7" ht="13.5" customHeight="1" x14ac:dyDescent="0.25">
      <c r="A149" s="123"/>
      <c r="B149" s="86"/>
      <c r="C149" s="10" t="s">
        <v>14</v>
      </c>
      <c r="D149" s="18">
        <v>5</v>
      </c>
      <c r="E149" s="18">
        <v>0</v>
      </c>
      <c r="F149" s="22">
        <f t="shared" si="14"/>
        <v>0</v>
      </c>
      <c r="G149" s="86"/>
    </row>
    <row r="150" spans="1:7" x14ac:dyDescent="0.25">
      <c r="A150" s="123"/>
      <c r="B150" s="86"/>
      <c r="C150" s="10" t="s">
        <v>15</v>
      </c>
      <c r="D150" s="18">
        <v>0</v>
      </c>
      <c r="E150" s="18">
        <v>0</v>
      </c>
      <c r="F150" s="22" t="s">
        <v>50</v>
      </c>
      <c r="G150" s="86"/>
    </row>
    <row r="151" spans="1:7" x14ac:dyDescent="0.25">
      <c r="A151" s="124"/>
      <c r="B151" s="87"/>
      <c r="C151" s="10" t="s">
        <v>16</v>
      </c>
      <c r="D151" s="18">
        <v>0</v>
      </c>
      <c r="E151" s="18">
        <v>0</v>
      </c>
      <c r="F151" s="22" t="s">
        <v>50</v>
      </c>
      <c r="G151" s="87"/>
    </row>
    <row r="152" spans="1:7" ht="15" customHeight="1" x14ac:dyDescent="0.25">
      <c r="A152" s="163"/>
      <c r="B152" s="114" t="s">
        <v>74</v>
      </c>
      <c r="C152" s="64" t="s">
        <v>1</v>
      </c>
      <c r="D152" s="68">
        <f>SUM(D153:D156)</f>
        <v>54308.137179999998</v>
      </c>
      <c r="E152" s="68">
        <f>SUM(E153:E156)</f>
        <v>50539.615659999996</v>
      </c>
      <c r="F152" s="69">
        <f t="shared" si="14"/>
        <v>0.93060852911397907</v>
      </c>
      <c r="G152" s="116"/>
    </row>
    <row r="153" spans="1:7" x14ac:dyDescent="0.25">
      <c r="A153" s="164"/>
      <c r="B153" s="117"/>
      <c r="C153" s="70" t="s">
        <v>13</v>
      </c>
      <c r="D153" s="71">
        <f t="shared" ref="D153:E155" si="15">D159+D164+D170+D176+D181+D193</f>
        <v>15572.21075</v>
      </c>
      <c r="E153" s="71">
        <f t="shared" si="15"/>
        <v>14967.947990000002</v>
      </c>
      <c r="F153" s="72">
        <f t="shared" si="14"/>
        <v>0.9611960838636866</v>
      </c>
      <c r="G153" s="117"/>
    </row>
    <row r="154" spans="1:7" x14ac:dyDescent="0.25">
      <c r="A154" s="164"/>
      <c r="B154" s="117"/>
      <c r="C154" s="70" t="s">
        <v>14</v>
      </c>
      <c r="D154" s="71">
        <f>D160+D165+D171+D177+D182</f>
        <v>38283.92643</v>
      </c>
      <c r="E154" s="71">
        <f>E160+E165+E171+E177+E182</f>
        <v>35119.667669999995</v>
      </c>
      <c r="F154" s="72">
        <f t="shared" si="14"/>
        <v>0.91734759061911597</v>
      </c>
      <c r="G154" s="117"/>
    </row>
    <row r="155" spans="1:7" x14ac:dyDescent="0.25">
      <c r="A155" s="164"/>
      <c r="B155" s="117"/>
      <c r="C155" s="70" t="s">
        <v>15</v>
      </c>
      <c r="D155" s="71">
        <f t="shared" si="15"/>
        <v>0</v>
      </c>
      <c r="E155" s="71">
        <f t="shared" si="15"/>
        <v>0</v>
      </c>
      <c r="F155" s="72" t="s">
        <v>50</v>
      </c>
      <c r="G155" s="117"/>
    </row>
    <row r="156" spans="1:7" x14ac:dyDescent="0.25">
      <c r="A156" s="165"/>
      <c r="B156" s="156"/>
      <c r="C156" s="70" t="s">
        <v>16</v>
      </c>
      <c r="D156" s="71">
        <f>D162+D167+D173+D179+D184</f>
        <v>452</v>
      </c>
      <c r="E156" s="71">
        <f>E162+E167+E173+E179+E184</f>
        <v>452</v>
      </c>
      <c r="F156" s="72">
        <f>E156/D156</f>
        <v>1</v>
      </c>
      <c r="G156" s="156"/>
    </row>
    <row r="157" spans="1:7" x14ac:dyDescent="0.25">
      <c r="A157" s="101" t="s">
        <v>75</v>
      </c>
      <c r="B157" s="102"/>
      <c r="C157" s="102"/>
      <c r="D157" s="102"/>
      <c r="E157" s="102"/>
      <c r="F157" s="102"/>
      <c r="G157" s="103"/>
    </row>
    <row r="158" spans="1:7" ht="18.75" customHeight="1" x14ac:dyDescent="0.25">
      <c r="A158" s="122" t="s">
        <v>49</v>
      </c>
      <c r="B158" s="85" t="s">
        <v>79</v>
      </c>
      <c r="C158" s="11" t="s">
        <v>1</v>
      </c>
      <c r="D158" s="19">
        <f>SUM(D159:D162)</f>
        <v>872.53489999999999</v>
      </c>
      <c r="E158" s="19">
        <f>SUM(E159:E162)</f>
        <v>803.51589999999999</v>
      </c>
      <c r="F158" s="21">
        <f t="shared" ref="F158:F165" si="16">E158/D158</f>
        <v>0.92089829300810777</v>
      </c>
      <c r="G158" s="84" t="s">
        <v>17</v>
      </c>
    </row>
    <row r="159" spans="1:7" ht="17.25" customHeight="1" x14ac:dyDescent="0.25">
      <c r="A159" s="123"/>
      <c r="B159" s="86"/>
      <c r="C159" s="10" t="s">
        <v>13</v>
      </c>
      <c r="D159" s="18">
        <v>800</v>
      </c>
      <c r="E159" s="18">
        <v>800</v>
      </c>
      <c r="F159" s="22">
        <f t="shared" si="16"/>
        <v>1</v>
      </c>
      <c r="G159" s="84"/>
    </row>
    <row r="160" spans="1:7" ht="15.75" customHeight="1" x14ac:dyDescent="0.25">
      <c r="A160" s="123"/>
      <c r="B160" s="86"/>
      <c r="C160" s="10" t="s">
        <v>14</v>
      </c>
      <c r="D160" s="18">
        <v>72.534899999999993</v>
      </c>
      <c r="E160" s="18">
        <v>3.5158999999999998</v>
      </c>
      <c r="F160" s="22">
        <f t="shared" si="16"/>
        <v>4.8471839073328839E-2</v>
      </c>
      <c r="G160" s="84"/>
    </row>
    <row r="161" spans="1:7" ht="15" customHeight="1" x14ac:dyDescent="0.25">
      <c r="A161" s="123"/>
      <c r="B161" s="86"/>
      <c r="C161" s="10" t="s">
        <v>15</v>
      </c>
      <c r="D161" s="18">
        <v>0</v>
      </c>
      <c r="E161" s="18">
        <v>0</v>
      </c>
      <c r="F161" s="22" t="s">
        <v>50</v>
      </c>
      <c r="G161" s="84"/>
    </row>
    <row r="162" spans="1:7" x14ac:dyDescent="0.25">
      <c r="A162" s="124"/>
      <c r="B162" s="87"/>
      <c r="C162" s="10" t="s">
        <v>16</v>
      </c>
      <c r="D162" s="18">
        <v>0</v>
      </c>
      <c r="E162" s="18">
        <v>0</v>
      </c>
      <c r="F162" s="22" t="s">
        <v>50</v>
      </c>
      <c r="G162" s="84"/>
    </row>
    <row r="163" spans="1:7" x14ac:dyDescent="0.25">
      <c r="A163" s="187" t="s">
        <v>80</v>
      </c>
      <c r="B163" s="85" t="s">
        <v>81</v>
      </c>
      <c r="C163" s="11" t="s">
        <v>1</v>
      </c>
      <c r="D163" s="19">
        <f>SUM(D164:D167)</f>
        <v>34880.371339999998</v>
      </c>
      <c r="E163" s="19">
        <f>SUM(E164:E167)</f>
        <v>31669.268680000001</v>
      </c>
      <c r="F163" s="21">
        <f t="shared" si="16"/>
        <v>0.90793955062291498</v>
      </c>
      <c r="G163" s="84" t="s">
        <v>17</v>
      </c>
    </row>
    <row r="164" spans="1:7" x14ac:dyDescent="0.25">
      <c r="A164" s="188"/>
      <c r="B164" s="86"/>
      <c r="C164" s="10" t="s">
        <v>13</v>
      </c>
      <c r="D164" s="18">
        <v>9871.2844299999997</v>
      </c>
      <c r="E164" s="18">
        <v>9427.16</v>
      </c>
      <c r="F164" s="22">
        <f t="shared" si="16"/>
        <v>0.95500844564358278</v>
      </c>
      <c r="G164" s="84"/>
    </row>
    <row r="165" spans="1:7" x14ac:dyDescent="0.25">
      <c r="A165" s="188"/>
      <c r="B165" s="86"/>
      <c r="C165" s="10" t="s">
        <v>14</v>
      </c>
      <c r="D165" s="18">
        <v>25009.086910000002</v>
      </c>
      <c r="E165" s="18">
        <v>22242.108680000001</v>
      </c>
      <c r="F165" s="22">
        <f t="shared" si="16"/>
        <v>0.88936108543436621</v>
      </c>
      <c r="G165" s="84"/>
    </row>
    <row r="166" spans="1:7" x14ac:dyDescent="0.25">
      <c r="A166" s="188"/>
      <c r="B166" s="86"/>
      <c r="C166" s="10" t="s">
        <v>15</v>
      </c>
      <c r="D166" s="18">
        <v>0</v>
      </c>
      <c r="E166" s="18">
        <v>0</v>
      </c>
      <c r="F166" s="22" t="s">
        <v>50</v>
      </c>
      <c r="G166" s="84"/>
    </row>
    <row r="167" spans="1:7" x14ac:dyDescent="0.25">
      <c r="A167" s="189"/>
      <c r="B167" s="87"/>
      <c r="C167" s="10" t="s">
        <v>16</v>
      </c>
      <c r="D167" s="18">
        <v>0</v>
      </c>
      <c r="E167" s="18">
        <v>0</v>
      </c>
      <c r="F167" s="22" t="s">
        <v>50</v>
      </c>
      <c r="G167" s="84"/>
    </row>
    <row r="168" spans="1:7" x14ac:dyDescent="0.25">
      <c r="A168" s="168" t="s">
        <v>82</v>
      </c>
      <c r="B168" s="169"/>
      <c r="C168" s="169"/>
      <c r="D168" s="169"/>
      <c r="E168" s="169"/>
      <c r="F168" s="169"/>
      <c r="G168" s="170"/>
    </row>
    <row r="169" spans="1:7" ht="15" customHeight="1" x14ac:dyDescent="0.25">
      <c r="A169" s="190" t="s">
        <v>83</v>
      </c>
      <c r="B169" s="94" t="s">
        <v>84</v>
      </c>
      <c r="C169" s="32" t="s">
        <v>1</v>
      </c>
      <c r="D169" s="53">
        <f>SUM(D170:D173)</f>
        <v>17168.304620000003</v>
      </c>
      <c r="E169" s="53">
        <f>SUM(E170:E173)</f>
        <v>17084.63809</v>
      </c>
      <c r="F169" s="49">
        <f>E169/D169</f>
        <v>0.99512668653941894</v>
      </c>
      <c r="G169" s="85" t="s">
        <v>17</v>
      </c>
    </row>
    <row r="170" spans="1:7" x14ac:dyDescent="0.25">
      <c r="A170" s="191"/>
      <c r="B170" s="95"/>
      <c r="C170" s="30" t="s">
        <v>13</v>
      </c>
      <c r="D170" s="54">
        <v>4716</v>
      </c>
      <c r="E170" s="54">
        <v>4694.5950000000003</v>
      </c>
      <c r="F170" s="31">
        <f>E170/D170</f>
        <v>0.99546119592875326</v>
      </c>
      <c r="G170" s="86"/>
    </row>
    <row r="171" spans="1:7" x14ac:dyDescent="0.25">
      <c r="A171" s="191"/>
      <c r="B171" s="95"/>
      <c r="C171" s="30" t="s">
        <v>14</v>
      </c>
      <c r="D171" s="54">
        <v>12452.304620000001</v>
      </c>
      <c r="E171" s="54">
        <v>12390.043089999999</v>
      </c>
      <c r="F171" s="31">
        <f>E171/D171</f>
        <v>0.99499999944588557</v>
      </c>
      <c r="G171" s="86"/>
    </row>
    <row r="172" spans="1:7" x14ac:dyDescent="0.25">
      <c r="A172" s="191"/>
      <c r="B172" s="95"/>
      <c r="C172" s="30" t="s">
        <v>15</v>
      </c>
      <c r="D172" s="54">
        <v>0</v>
      </c>
      <c r="E172" s="54">
        <v>0</v>
      </c>
      <c r="F172" s="31" t="s">
        <v>50</v>
      </c>
      <c r="G172" s="86"/>
    </row>
    <row r="173" spans="1:7" x14ac:dyDescent="0.25">
      <c r="A173" s="192"/>
      <c r="B173" s="96"/>
      <c r="C173" s="30" t="s">
        <v>16</v>
      </c>
      <c r="D173" s="54">
        <v>0</v>
      </c>
      <c r="E173" s="54">
        <v>0</v>
      </c>
      <c r="F173" s="31" t="s">
        <v>50</v>
      </c>
      <c r="G173" s="87"/>
    </row>
    <row r="174" spans="1:7" ht="26.25" customHeight="1" x14ac:dyDescent="0.25">
      <c r="A174" s="111" t="s">
        <v>85</v>
      </c>
      <c r="B174" s="112"/>
      <c r="C174" s="112"/>
      <c r="D174" s="112"/>
      <c r="E174" s="112"/>
      <c r="F174" s="112"/>
      <c r="G174" s="113"/>
    </row>
    <row r="175" spans="1:7" ht="16.5" customHeight="1" x14ac:dyDescent="0.25">
      <c r="A175" s="107" t="s">
        <v>86</v>
      </c>
      <c r="B175" s="107" t="s">
        <v>87</v>
      </c>
      <c r="C175" s="51" t="s">
        <v>1</v>
      </c>
      <c r="D175" s="55">
        <f>SUM(D176:D179)</f>
        <v>850</v>
      </c>
      <c r="E175" s="55">
        <f>SUM(E176:E179)</f>
        <v>850</v>
      </c>
      <c r="F175" s="79">
        <f>E175/D175</f>
        <v>1</v>
      </c>
      <c r="G175" s="107" t="s">
        <v>120</v>
      </c>
    </row>
    <row r="176" spans="1:7" ht="17.25" customHeight="1" x14ac:dyDescent="0.25">
      <c r="A176" s="108"/>
      <c r="B176" s="108"/>
      <c r="C176" s="42" t="s">
        <v>13</v>
      </c>
      <c r="D176" s="56">
        <v>0</v>
      </c>
      <c r="E176" s="56">
        <v>0</v>
      </c>
      <c r="F176" s="42" t="s">
        <v>50</v>
      </c>
      <c r="G176" s="108"/>
    </row>
    <row r="177" spans="1:7" ht="15.75" customHeight="1" x14ac:dyDescent="0.25">
      <c r="A177" s="108"/>
      <c r="B177" s="108"/>
      <c r="C177" s="42" t="s">
        <v>14</v>
      </c>
      <c r="D177" s="56">
        <v>398</v>
      </c>
      <c r="E177" s="56">
        <v>398</v>
      </c>
      <c r="F177" s="80">
        <f>E177/D177</f>
        <v>1</v>
      </c>
      <c r="G177" s="108"/>
    </row>
    <row r="178" spans="1:7" ht="15.75" customHeight="1" x14ac:dyDescent="0.25">
      <c r="A178" s="108"/>
      <c r="B178" s="108"/>
      <c r="C178" s="42" t="s">
        <v>15</v>
      </c>
      <c r="D178" s="56">
        <v>0</v>
      </c>
      <c r="E178" s="56">
        <v>0</v>
      </c>
      <c r="F178" s="42" t="s">
        <v>50</v>
      </c>
      <c r="G178" s="108"/>
    </row>
    <row r="179" spans="1:7" ht="15.75" customHeight="1" x14ac:dyDescent="0.25">
      <c r="A179" s="108"/>
      <c r="B179" s="108"/>
      <c r="C179" s="42" t="s">
        <v>16</v>
      </c>
      <c r="D179" s="56">
        <v>452</v>
      </c>
      <c r="E179" s="56">
        <v>452</v>
      </c>
      <c r="F179" s="80">
        <f>E179/D179</f>
        <v>1</v>
      </c>
      <c r="G179" s="108"/>
    </row>
    <row r="180" spans="1:7" ht="15" customHeight="1" x14ac:dyDescent="0.25">
      <c r="A180" s="107" t="s">
        <v>88</v>
      </c>
      <c r="B180" s="107" t="s">
        <v>89</v>
      </c>
      <c r="C180" s="51" t="s">
        <v>1</v>
      </c>
      <c r="D180" s="55">
        <f>SUM(D181:D184)</f>
        <v>380.52632</v>
      </c>
      <c r="E180" s="55">
        <f>SUM(E181:E184)</f>
        <v>90.526319999999998</v>
      </c>
      <c r="F180" s="55">
        <f t="shared" ref="F180:F182" si="17">E180/D180</f>
        <v>0.23789765711869812</v>
      </c>
      <c r="G180" s="110" t="s">
        <v>17</v>
      </c>
    </row>
    <row r="181" spans="1:7" ht="15" customHeight="1" x14ac:dyDescent="0.25">
      <c r="A181" s="108"/>
      <c r="B181" s="108"/>
      <c r="C181" s="42" t="s">
        <v>13</v>
      </c>
      <c r="D181" s="56">
        <v>28.526319999999998</v>
      </c>
      <c r="E181" s="56">
        <v>4.5263200000000001</v>
      </c>
      <c r="F181" s="56">
        <f t="shared" si="17"/>
        <v>0.15867171089716445</v>
      </c>
      <c r="G181" s="110"/>
    </row>
    <row r="182" spans="1:7" ht="15" customHeight="1" x14ac:dyDescent="0.25">
      <c r="A182" s="108"/>
      <c r="B182" s="108"/>
      <c r="C182" s="42" t="s">
        <v>14</v>
      </c>
      <c r="D182" s="56">
        <v>352</v>
      </c>
      <c r="E182" s="56">
        <v>86</v>
      </c>
      <c r="F182" s="56">
        <f t="shared" si="17"/>
        <v>0.24431818181818182</v>
      </c>
      <c r="G182" s="110"/>
    </row>
    <row r="183" spans="1:7" ht="15" customHeight="1" x14ac:dyDescent="0.25">
      <c r="A183" s="108"/>
      <c r="B183" s="108"/>
      <c r="C183" s="42" t="s">
        <v>15</v>
      </c>
      <c r="D183" s="56">
        <v>0</v>
      </c>
      <c r="E183" s="56">
        <v>0</v>
      </c>
      <c r="F183" s="42" t="s">
        <v>50</v>
      </c>
      <c r="G183" s="110"/>
    </row>
    <row r="184" spans="1:7" ht="15" customHeight="1" x14ac:dyDescent="0.25">
      <c r="A184" s="109"/>
      <c r="B184" s="109"/>
      <c r="C184" s="42" t="s">
        <v>16</v>
      </c>
      <c r="D184" s="56">
        <v>0</v>
      </c>
      <c r="E184" s="56">
        <v>0</v>
      </c>
      <c r="F184" s="42" t="s">
        <v>50</v>
      </c>
      <c r="G184" s="110"/>
    </row>
    <row r="185" spans="1:7" ht="15" customHeight="1" x14ac:dyDescent="0.25">
      <c r="A185" s="111" t="s">
        <v>82</v>
      </c>
      <c r="B185" s="112"/>
      <c r="C185" s="112"/>
      <c r="D185" s="112"/>
      <c r="E185" s="112"/>
      <c r="F185" s="112"/>
      <c r="G185" s="113"/>
    </row>
    <row r="186" spans="1:7" ht="15" customHeight="1" x14ac:dyDescent="0.25">
      <c r="A186" s="107" t="s">
        <v>90</v>
      </c>
      <c r="B186" s="107" t="s">
        <v>107</v>
      </c>
      <c r="C186" s="51" t="s">
        <v>1</v>
      </c>
      <c r="D186" s="55">
        <f>SUM(D187:D190)</f>
        <v>8363.1779700000006</v>
      </c>
      <c r="E186" s="55">
        <f>SUM(E187:E190)</f>
        <v>6638.8622700000005</v>
      </c>
      <c r="F186" s="55">
        <f>E186/D186</f>
        <v>0.79382051820666921</v>
      </c>
      <c r="G186" s="110" t="s">
        <v>17</v>
      </c>
    </row>
    <row r="187" spans="1:7" ht="15" customHeight="1" x14ac:dyDescent="0.25">
      <c r="A187" s="108"/>
      <c r="B187" s="108"/>
      <c r="C187" s="42" t="s">
        <v>13</v>
      </c>
      <c r="D187" s="56">
        <f t="shared" ref="D187:E190" si="18">D193+D204+D209</f>
        <v>8154.1645399999998</v>
      </c>
      <c r="E187" s="56">
        <f t="shared" si="18"/>
        <v>6445.2293100000006</v>
      </c>
      <c r="F187" s="56">
        <f>E187/D187</f>
        <v>0.79042178734352608</v>
      </c>
      <c r="G187" s="110"/>
    </row>
    <row r="188" spans="1:7" ht="15" customHeight="1" x14ac:dyDescent="0.25">
      <c r="A188" s="108"/>
      <c r="B188" s="108"/>
      <c r="C188" s="42" t="s">
        <v>14</v>
      </c>
      <c r="D188" s="56">
        <f t="shared" si="18"/>
        <v>209.01343</v>
      </c>
      <c r="E188" s="56">
        <f t="shared" si="18"/>
        <v>193.63296</v>
      </c>
      <c r="F188" s="56">
        <f>E188/D188</f>
        <v>0.92641396296879108</v>
      </c>
      <c r="G188" s="110"/>
    </row>
    <row r="189" spans="1:7" ht="15" customHeight="1" x14ac:dyDescent="0.25">
      <c r="A189" s="108"/>
      <c r="B189" s="108"/>
      <c r="C189" s="42" t="s">
        <v>15</v>
      </c>
      <c r="D189" s="56">
        <f t="shared" si="18"/>
        <v>0</v>
      </c>
      <c r="E189" s="56">
        <f t="shared" si="18"/>
        <v>0</v>
      </c>
      <c r="F189" s="56" t="s">
        <v>50</v>
      </c>
      <c r="G189" s="110"/>
    </row>
    <row r="190" spans="1:7" ht="15" customHeight="1" x14ac:dyDescent="0.25">
      <c r="A190" s="109"/>
      <c r="B190" s="109"/>
      <c r="C190" s="42" t="s">
        <v>16</v>
      </c>
      <c r="D190" s="56">
        <f t="shared" si="18"/>
        <v>0</v>
      </c>
      <c r="E190" s="56">
        <f t="shared" si="18"/>
        <v>0</v>
      </c>
      <c r="F190" s="56" t="s">
        <v>50</v>
      </c>
      <c r="G190" s="110"/>
    </row>
    <row r="191" spans="1:7" ht="15" customHeight="1" x14ac:dyDescent="0.25">
      <c r="A191" s="119" t="s">
        <v>20</v>
      </c>
      <c r="B191" s="120"/>
      <c r="C191" s="120"/>
      <c r="D191" s="120"/>
      <c r="E191" s="120"/>
      <c r="F191" s="120"/>
      <c r="G191" s="121"/>
    </row>
    <row r="192" spans="1:7" ht="11.25" customHeight="1" x14ac:dyDescent="0.25">
      <c r="A192" s="91" t="s">
        <v>91</v>
      </c>
      <c r="B192" s="94" t="s">
        <v>92</v>
      </c>
      <c r="C192" s="34" t="s">
        <v>1</v>
      </c>
      <c r="D192" s="57">
        <f>SUM(D193:D196)</f>
        <v>156.4</v>
      </c>
      <c r="E192" s="57">
        <f>SUM(E193:E196)</f>
        <v>41.666670000000003</v>
      </c>
      <c r="F192" s="57">
        <f t="shared" ref="F192:F200" si="19">E192/D192</f>
        <v>0.26641093350383632</v>
      </c>
      <c r="G192" s="84" t="s">
        <v>17</v>
      </c>
    </row>
    <row r="193" spans="1:7" ht="20.25" customHeight="1" x14ac:dyDescent="0.25">
      <c r="A193" s="92"/>
      <c r="B193" s="95"/>
      <c r="C193" s="33" t="s">
        <v>13</v>
      </c>
      <c r="D193" s="58">
        <v>156.4</v>
      </c>
      <c r="E193" s="58">
        <v>41.666670000000003</v>
      </c>
      <c r="F193" s="58">
        <f t="shared" si="19"/>
        <v>0.26641093350383632</v>
      </c>
      <c r="G193" s="84"/>
    </row>
    <row r="194" spans="1:7" ht="21.75" customHeight="1" x14ac:dyDescent="0.25">
      <c r="A194" s="92"/>
      <c r="B194" s="95"/>
      <c r="C194" s="33" t="s">
        <v>14</v>
      </c>
      <c r="D194" s="58">
        <v>0</v>
      </c>
      <c r="E194" s="58">
        <v>0</v>
      </c>
      <c r="F194" s="58" t="s">
        <v>50</v>
      </c>
      <c r="G194" s="84"/>
    </row>
    <row r="195" spans="1:7" ht="15" customHeight="1" x14ac:dyDescent="0.25">
      <c r="A195" s="92"/>
      <c r="B195" s="95"/>
      <c r="C195" s="33" t="s">
        <v>15</v>
      </c>
      <c r="D195" s="58">
        <v>0</v>
      </c>
      <c r="E195" s="58">
        <v>0</v>
      </c>
      <c r="F195" s="58" t="s">
        <v>50</v>
      </c>
      <c r="G195" s="84"/>
    </row>
    <row r="196" spans="1:7" ht="15" customHeight="1" x14ac:dyDescent="0.25">
      <c r="A196" s="93"/>
      <c r="B196" s="96"/>
      <c r="C196" s="33" t="s">
        <v>16</v>
      </c>
      <c r="D196" s="58">
        <v>0</v>
      </c>
      <c r="E196" s="58">
        <v>0</v>
      </c>
      <c r="F196" s="58" t="s">
        <v>50</v>
      </c>
      <c r="G196" s="84"/>
    </row>
    <row r="197" spans="1:7" ht="15" customHeight="1" x14ac:dyDescent="0.25">
      <c r="A197" s="114"/>
      <c r="B197" s="114" t="s">
        <v>45</v>
      </c>
      <c r="C197" s="73" t="s">
        <v>1</v>
      </c>
      <c r="D197" s="74">
        <f>SUM(D198:D201)</f>
        <v>150222.05851999999</v>
      </c>
      <c r="E197" s="74">
        <f>SUM(E198:E201)</f>
        <v>140842.19488999998</v>
      </c>
      <c r="F197" s="74">
        <f t="shared" si="19"/>
        <v>0.93756001134313305</v>
      </c>
      <c r="G197" s="116"/>
    </row>
    <row r="198" spans="1:7" ht="15" customHeight="1" x14ac:dyDescent="0.25">
      <c r="A198" s="115"/>
      <c r="B198" s="115"/>
      <c r="C198" s="75" t="s">
        <v>13</v>
      </c>
      <c r="D198" s="76">
        <f t="shared" ref="D198:E201" si="20">D204+D209+D214+D236</f>
        <v>22098.217619999999</v>
      </c>
      <c r="E198" s="76">
        <f t="shared" si="20"/>
        <v>19338.584650000001</v>
      </c>
      <c r="F198" s="76">
        <f t="shared" si="19"/>
        <v>0.87511965817992521</v>
      </c>
      <c r="G198" s="117"/>
    </row>
    <row r="199" spans="1:7" ht="16.5" customHeight="1" x14ac:dyDescent="0.25">
      <c r="A199" s="115"/>
      <c r="B199" s="115"/>
      <c r="C199" s="75" t="s">
        <v>14</v>
      </c>
      <c r="D199" s="76">
        <f t="shared" si="20"/>
        <v>123235.6009</v>
      </c>
      <c r="E199" s="76">
        <f t="shared" si="20"/>
        <v>116615.37024</v>
      </c>
      <c r="F199" s="76">
        <f t="shared" si="19"/>
        <v>0.9462798849386711</v>
      </c>
      <c r="G199" s="117"/>
    </row>
    <row r="200" spans="1:7" ht="15" customHeight="1" x14ac:dyDescent="0.25">
      <c r="A200" s="115"/>
      <c r="B200" s="115"/>
      <c r="C200" s="75" t="s">
        <v>15</v>
      </c>
      <c r="D200" s="76">
        <f t="shared" si="20"/>
        <v>4888.24</v>
      </c>
      <c r="E200" s="76">
        <f t="shared" si="20"/>
        <v>4888.24</v>
      </c>
      <c r="F200" s="76">
        <f t="shared" si="19"/>
        <v>1</v>
      </c>
      <c r="G200" s="117"/>
    </row>
    <row r="201" spans="1:7" ht="13.5" customHeight="1" x14ac:dyDescent="0.25">
      <c r="A201" s="115"/>
      <c r="B201" s="115"/>
      <c r="C201" s="77" t="s">
        <v>16</v>
      </c>
      <c r="D201" s="78">
        <f t="shared" si="20"/>
        <v>0</v>
      </c>
      <c r="E201" s="78">
        <f t="shared" si="20"/>
        <v>0</v>
      </c>
      <c r="F201" s="78" t="s">
        <v>50</v>
      </c>
      <c r="G201" s="117"/>
    </row>
    <row r="202" spans="1:7" ht="15" customHeight="1" x14ac:dyDescent="0.25">
      <c r="A202" s="118" t="s">
        <v>93</v>
      </c>
      <c r="B202" s="118"/>
      <c r="C202" s="118"/>
      <c r="D202" s="118"/>
      <c r="E202" s="118"/>
      <c r="F202" s="118"/>
      <c r="G202" s="118"/>
    </row>
    <row r="203" spans="1:7" ht="15" customHeight="1" x14ac:dyDescent="0.25">
      <c r="A203" s="94" t="s">
        <v>94</v>
      </c>
      <c r="B203" s="94" t="s">
        <v>95</v>
      </c>
      <c r="C203" s="34" t="s">
        <v>1</v>
      </c>
      <c r="D203" s="57">
        <f>SUM(D204:D207)</f>
        <v>521.39919999999995</v>
      </c>
      <c r="E203" s="57">
        <f>SUM(E204:E207)</f>
        <v>472.79340000000002</v>
      </c>
      <c r="F203" s="57">
        <f t="shared" ref="F203:F215" si="21">E203/D203</f>
        <v>0.90677814618817998</v>
      </c>
      <c r="G203" s="84" t="s">
        <v>17</v>
      </c>
    </row>
    <row r="204" spans="1:7" ht="15" customHeight="1" x14ac:dyDescent="0.25">
      <c r="A204" s="95"/>
      <c r="B204" s="95"/>
      <c r="C204" s="33" t="s">
        <v>13</v>
      </c>
      <c r="D204" s="58">
        <v>312.38576999999998</v>
      </c>
      <c r="E204" s="58">
        <v>279.16043999999999</v>
      </c>
      <c r="F204" s="58">
        <f t="shared" si="21"/>
        <v>0.89364006561502474</v>
      </c>
      <c r="G204" s="84"/>
    </row>
    <row r="205" spans="1:7" ht="18" customHeight="1" x14ac:dyDescent="0.25">
      <c r="A205" s="95"/>
      <c r="B205" s="95"/>
      <c r="C205" s="33" t="s">
        <v>14</v>
      </c>
      <c r="D205" s="58">
        <v>209.01343</v>
      </c>
      <c r="E205" s="58">
        <v>193.63296</v>
      </c>
      <c r="F205" s="58">
        <f t="shared" si="21"/>
        <v>0.92641396296879108</v>
      </c>
      <c r="G205" s="84"/>
    </row>
    <row r="206" spans="1:7" ht="15" customHeight="1" x14ac:dyDescent="0.25">
      <c r="A206" s="95"/>
      <c r="B206" s="95"/>
      <c r="C206" s="33" t="s">
        <v>15</v>
      </c>
      <c r="D206" s="58">
        <v>0</v>
      </c>
      <c r="E206" s="58">
        <v>0</v>
      </c>
      <c r="F206" s="58" t="s">
        <v>50</v>
      </c>
      <c r="G206" s="84"/>
    </row>
    <row r="207" spans="1:7" ht="15" customHeight="1" x14ac:dyDescent="0.25">
      <c r="A207" s="96"/>
      <c r="B207" s="96"/>
      <c r="C207" s="33" t="s">
        <v>16</v>
      </c>
      <c r="D207" s="58">
        <v>0</v>
      </c>
      <c r="E207" s="58">
        <v>0</v>
      </c>
      <c r="F207" s="58" t="s">
        <v>50</v>
      </c>
      <c r="G207" s="84"/>
    </row>
    <row r="208" spans="1:7" ht="15" customHeight="1" x14ac:dyDescent="0.25">
      <c r="A208" s="91" t="s">
        <v>96</v>
      </c>
      <c r="B208" s="94" t="s">
        <v>97</v>
      </c>
      <c r="C208" s="34" t="s">
        <v>1</v>
      </c>
      <c r="D208" s="57">
        <f>SUM(D209:D212)</f>
        <v>7685.3787700000003</v>
      </c>
      <c r="E208" s="57">
        <f>SUM(E209:E212)</f>
        <v>6124.4022000000004</v>
      </c>
      <c r="F208" s="57">
        <f t="shared" si="21"/>
        <v>0.79689009264015753</v>
      </c>
      <c r="G208" s="84" t="s">
        <v>17</v>
      </c>
    </row>
    <row r="209" spans="1:7" ht="15" customHeight="1" x14ac:dyDescent="0.25">
      <c r="A209" s="92"/>
      <c r="B209" s="95"/>
      <c r="C209" s="33" t="s">
        <v>13</v>
      </c>
      <c r="D209" s="58">
        <v>7685.3787700000003</v>
      </c>
      <c r="E209" s="58">
        <v>6124.4022000000004</v>
      </c>
      <c r="F209" s="58">
        <f t="shared" si="21"/>
        <v>0.79689009264015753</v>
      </c>
      <c r="G209" s="84"/>
    </row>
    <row r="210" spans="1:7" ht="15" customHeight="1" x14ac:dyDescent="0.25">
      <c r="A210" s="92"/>
      <c r="B210" s="95"/>
      <c r="C210" s="33" t="s">
        <v>14</v>
      </c>
      <c r="D210" s="58">
        <v>0</v>
      </c>
      <c r="E210" s="58">
        <v>0</v>
      </c>
      <c r="F210" s="58" t="s">
        <v>50</v>
      </c>
      <c r="G210" s="84"/>
    </row>
    <row r="211" spans="1:7" ht="15" customHeight="1" x14ac:dyDescent="0.25">
      <c r="A211" s="92"/>
      <c r="B211" s="95"/>
      <c r="C211" s="33" t="s">
        <v>15</v>
      </c>
      <c r="D211" s="58">
        <v>0</v>
      </c>
      <c r="E211" s="58">
        <v>0</v>
      </c>
      <c r="F211" s="58" t="s">
        <v>50</v>
      </c>
      <c r="G211" s="84"/>
    </row>
    <row r="212" spans="1:7" ht="15" customHeight="1" x14ac:dyDescent="0.25">
      <c r="A212" s="93"/>
      <c r="B212" s="96"/>
      <c r="C212" s="33" t="s">
        <v>16</v>
      </c>
      <c r="D212" s="58">
        <v>0</v>
      </c>
      <c r="E212" s="58">
        <v>0</v>
      </c>
      <c r="F212" s="58" t="s">
        <v>50</v>
      </c>
      <c r="G212" s="84"/>
    </row>
    <row r="213" spans="1:7" ht="15" customHeight="1" x14ac:dyDescent="0.25">
      <c r="A213" s="104" t="s">
        <v>98</v>
      </c>
      <c r="B213" s="107" t="s">
        <v>99</v>
      </c>
      <c r="C213" s="51" t="s">
        <v>1</v>
      </c>
      <c r="D213" s="55">
        <f>SUM(D214:D217)</f>
        <v>31833.482549999997</v>
      </c>
      <c r="E213" s="55">
        <f>SUM(E214:E217)</f>
        <v>25855.16029</v>
      </c>
      <c r="F213" s="55">
        <f t="shared" si="21"/>
        <v>0.81220018103234526</v>
      </c>
      <c r="G213" s="110" t="s">
        <v>17</v>
      </c>
    </row>
    <row r="214" spans="1:7" ht="15" customHeight="1" x14ac:dyDescent="0.25">
      <c r="A214" s="105"/>
      <c r="B214" s="108"/>
      <c r="C214" s="42" t="s">
        <v>13</v>
      </c>
      <c r="D214" s="56">
        <f t="shared" ref="D214:E217" si="22">D220+D225+D230</f>
        <v>1632.5250799999999</v>
      </c>
      <c r="E214" s="56">
        <f t="shared" si="22"/>
        <v>1304.63301</v>
      </c>
      <c r="F214" s="56">
        <f t="shared" si="21"/>
        <v>0.79915036282321628</v>
      </c>
      <c r="G214" s="110"/>
    </row>
    <row r="215" spans="1:7" ht="15" customHeight="1" x14ac:dyDescent="0.25">
      <c r="A215" s="105"/>
      <c r="B215" s="108"/>
      <c r="C215" s="42" t="s">
        <v>14</v>
      </c>
      <c r="D215" s="56">
        <f t="shared" si="22"/>
        <v>30200.957469999998</v>
      </c>
      <c r="E215" s="56">
        <f t="shared" si="22"/>
        <v>24550.527279999998</v>
      </c>
      <c r="F215" s="56">
        <f t="shared" si="21"/>
        <v>0.81290559428081599</v>
      </c>
      <c r="G215" s="110"/>
    </row>
    <row r="216" spans="1:7" ht="15" customHeight="1" x14ac:dyDescent="0.25">
      <c r="A216" s="105"/>
      <c r="B216" s="108"/>
      <c r="C216" s="42" t="s">
        <v>15</v>
      </c>
      <c r="D216" s="56">
        <f t="shared" si="22"/>
        <v>0</v>
      </c>
      <c r="E216" s="56">
        <f t="shared" si="22"/>
        <v>0</v>
      </c>
      <c r="F216" s="56" t="s">
        <v>50</v>
      </c>
      <c r="G216" s="110"/>
    </row>
    <row r="217" spans="1:7" ht="15" customHeight="1" x14ac:dyDescent="0.25">
      <c r="A217" s="106"/>
      <c r="B217" s="109"/>
      <c r="C217" s="42" t="s">
        <v>16</v>
      </c>
      <c r="D217" s="56">
        <f t="shared" si="22"/>
        <v>0</v>
      </c>
      <c r="E217" s="56">
        <f t="shared" si="22"/>
        <v>0</v>
      </c>
      <c r="F217" s="56" t="s">
        <v>50</v>
      </c>
      <c r="G217" s="110"/>
    </row>
    <row r="218" spans="1:7" ht="15" customHeight="1" x14ac:dyDescent="0.25">
      <c r="A218" s="88" t="s">
        <v>20</v>
      </c>
      <c r="B218" s="89"/>
      <c r="C218" s="89"/>
      <c r="D218" s="89"/>
      <c r="E218" s="89"/>
      <c r="F218" s="89"/>
      <c r="G218" s="90"/>
    </row>
    <row r="219" spans="1:7" ht="15" customHeight="1" x14ac:dyDescent="0.25">
      <c r="A219" s="91" t="s">
        <v>100</v>
      </c>
      <c r="B219" s="94" t="s">
        <v>101</v>
      </c>
      <c r="C219" s="34" t="s">
        <v>1</v>
      </c>
      <c r="D219" s="57">
        <f>SUM(D220:D223)</f>
        <v>0</v>
      </c>
      <c r="E219" s="57">
        <f>SUM(E220:E223)</f>
        <v>0</v>
      </c>
      <c r="F219" s="57" t="s">
        <v>50</v>
      </c>
      <c r="G219" s="94"/>
    </row>
    <row r="220" spans="1:7" ht="15" customHeight="1" x14ac:dyDescent="0.25">
      <c r="A220" s="92"/>
      <c r="B220" s="95"/>
      <c r="C220" s="33" t="s">
        <v>13</v>
      </c>
      <c r="D220" s="58">
        <v>0</v>
      </c>
      <c r="E220" s="58">
        <v>0</v>
      </c>
      <c r="F220" s="58" t="s">
        <v>50</v>
      </c>
      <c r="G220" s="95"/>
    </row>
    <row r="221" spans="1:7" ht="15" customHeight="1" x14ac:dyDescent="0.25">
      <c r="A221" s="92"/>
      <c r="B221" s="95"/>
      <c r="C221" s="33" t="s">
        <v>14</v>
      </c>
      <c r="D221" s="58">
        <v>0</v>
      </c>
      <c r="E221" s="58">
        <v>0</v>
      </c>
      <c r="F221" s="58" t="s">
        <v>50</v>
      </c>
      <c r="G221" s="95"/>
    </row>
    <row r="222" spans="1:7" ht="27.75" customHeight="1" x14ac:dyDescent="0.25">
      <c r="A222" s="92"/>
      <c r="B222" s="95"/>
      <c r="C222" s="33" t="s">
        <v>15</v>
      </c>
      <c r="D222" s="58">
        <v>0</v>
      </c>
      <c r="E222" s="58">
        <v>0</v>
      </c>
      <c r="F222" s="58" t="s">
        <v>50</v>
      </c>
      <c r="G222" s="95"/>
    </row>
    <row r="223" spans="1:7" ht="15" customHeight="1" x14ac:dyDescent="0.25">
      <c r="A223" s="93"/>
      <c r="B223" s="96"/>
      <c r="C223" s="33" t="s">
        <v>16</v>
      </c>
      <c r="D223" s="58">
        <v>0</v>
      </c>
      <c r="E223" s="58">
        <v>0</v>
      </c>
      <c r="F223" s="58" t="s">
        <v>50</v>
      </c>
      <c r="G223" s="96"/>
    </row>
    <row r="224" spans="1:7" ht="15" customHeight="1" x14ac:dyDescent="0.25">
      <c r="A224" s="91" t="s">
        <v>102</v>
      </c>
      <c r="B224" s="94" t="s">
        <v>103</v>
      </c>
      <c r="C224" s="34" t="s">
        <v>1</v>
      </c>
      <c r="D224" s="57">
        <f>SUM(D225:D228)</f>
        <v>1009.00215</v>
      </c>
      <c r="E224" s="57">
        <f>SUM(E225:E228)</f>
        <v>996.5</v>
      </c>
      <c r="F224" s="57">
        <f t="shared" ref="F224:F231" si="23">E224/D224</f>
        <v>0.98760939211080967</v>
      </c>
      <c r="G224" s="84" t="s">
        <v>17</v>
      </c>
    </row>
    <row r="225" spans="1:7" ht="15" customHeight="1" x14ac:dyDescent="0.25">
      <c r="A225" s="92"/>
      <c r="B225" s="95"/>
      <c r="C225" s="33" t="s">
        <v>13</v>
      </c>
      <c r="D225" s="58">
        <v>74.200109999999995</v>
      </c>
      <c r="E225" s="58">
        <v>61.7</v>
      </c>
      <c r="F225" s="58">
        <f t="shared" si="23"/>
        <v>0.8315351554061039</v>
      </c>
      <c r="G225" s="84"/>
    </row>
    <row r="226" spans="1:7" ht="15" customHeight="1" x14ac:dyDescent="0.25">
      <c r="A226" s="92"/>
      <c r="B226" s="95"/>
      <c r="C226" s="33" t="s">
        <v>14</v>
      </c>
      <c r="D226" s="58">
        <v>934.80204000000003</v>
      </c>
      <c r="E226" s="58">
        <v>934.8</v>
      </c>
      <c r="F226" s="58">
        <f t="shared" si="23"/>
        <v>0.99999781771978158</v>
      </c>
      <c r="G226" s="84"/>
    </row>
    <row r="227" spans="1:7" ht="15" customHeight="1" x14ac:dyDescent="0.25">
      <c r="A227" s="92"/>
      <c r="B227" s="95"/>
      <c r="C227" s="33" t="s">
        <v>15</v>
      </c>
      <c r="D227" s="58">
        <v>0</v>
      </c>
      <c r="E227" s="58">
        <v>0</v>
      </c>
      <c r="F227" s="58" t="s">
        <v>50</v>
      </c>
      <c r="G227" s="84"/>
    </row>
    <row r="228" spans="1:7" ht="15" customHeight="1" x14ac:dyDescent="0.25">
      <c r="A228" s="93"/>
      <c r="B228" s="96"/>
      <c r="C228" s="33" t="s">
        <v>16</v>
      </c>
      <c r="D228" s="58">
        <v>0</v>
      </c>
      <c r="E228" s="58">
        <v>0</v>
      </c>
      <c r="F228" s="58" t="s">
        <v>50</v>
      </c>
      <c r="G228" s="84"/>
    </row>
    <row r="229" spans="1:7" ht="15" customHeight="1" x14ac:dyDescent="0.25">
      <c r="A229" s="91" t="s">
        <v>104</v>
      </c>
      <c r="B229" s="94" t="s">
        <v>105</v>
      </c>
      <c r="C229" s="34" t="s">
        <v>1</v>
      </c>
      <c r="D229" s="57">
        <f>SUM(D230:D233)</f>
        <v>30824.4804</v>
      </c>
      <c r="E229" s="57">
        <f>SUM(E230:E233)</f>
        <v>24858.66029</v>
      </c>
      <c r="F229" s="57">
        <f t="shared" si="23"/>
        <v>0.80645837228776129</v>
      </c>
      <c r="G229" s="84" t="s">
        <v>17</v>
      </c>
    </row>
    <row r="230" spans="1:7" ht="15" customHeight="1" x14ac:dyDescent="0.25">
      <c r="A230" s="92"/>
      <c r="B230" s="95"/>
      <c r="C230" s="33" t="s">
        <v>13</v>
      </c>
      <c r="D230" s="58">
        <v>1558.3249699999999</v>
      </c>
      <c r="E230" s="58">
        <v>1242.93301</v>
      </c>
      <c r="F230" s="58">
        <f t="shared" si="23"/>
        <v>0.79760835122856311</v>
      </c>
      <c r="G230" s="84"/>
    </row>
    <row r="231" spans="1:7" ht="15" customHeight="1" x14ac:dyDescent="0.25">
      <c r="A231" s="92"/>
      <c r="B231" s="95"/>
      <c r="C231" s="33" t="s">
        <v>14</v>
      </c>
      <c r="D231" s="58">
        <v>29266.155429999999</v>
      </c>
      <c r="E231" s="58">
        <v>23615.727279999999</v>
      </c>
      <c r="F231" s="58">
        <f t="shared" si="23"/>
        <v>0.80692960633264843</v>
      </c>
      <c r="G231" s="84"/>
    </row>
    <row r="232" spans="1:7" ht="15" customHeight="1" x14ac:dyDescent="0.25">
      <c r="A232" s="92"/>
      <c r="B232" s="95"/>
      <c r="C232" s="33" t="s">
        <v>15</v>
      </c>
      <c r="D232" s="58">
        <v>0</v>
      </c>
      <c r="E232" s="58">
        <v>0</v>
      </c>
      <c r="F232" s="58" t="s">
        <v>50</v>
      </c>
      <c r="G232" s="84"/>
    </row>
    <row r="233" spans="1:7" ht="17.25" customHeight="1" x14ac:dyDescent="0.25">
      <c r="A233" s="93"/>
      <c r="B233" s="96"/>
      <c r="C233" s="33" t="s">
        <v>16</v>
      </c>
      <c r="D233" s="58">
        <v>0</v>
      </c>
      <c r="E233" s="58">
        <v>0</v>
      </c>
      <c r="F233" s="58" t="s">
        <v>50</v>
      </c>
      <c r="G233" s="84"/>
    </row>
    <row r="234" spans="1:7" x14ac:dyDescent="0.25">
      <c r="A234" s="98" t="s">
        <v>48</v>
      </c>
      <c r="B234" s="99"/>
      <c r="C234" s="99"/>
      <c r="D234" s="99"/>
      <c r="E234" s="99"/>
      <c r="F234" s="99"/>
      <c r="G234" s="100"/>
    </row>
    <row r="235" spans="1:7" x14ac:dyDescent="0.25">
      <c r="A235" s="97" t="s">
        <v>106</v>
      </c>
      <c r="B235" s="97" t="s">
        <v>123</v>
      </c>
      <c r="C235" s="36" t="s">
        <v>1</v>
      </c>
      <c r="D235" s="37">
        <f>SUM(D236:D239)</f>
        <v>110181.79800000001</v>
      </c>
      <c r="E235" s="37">
        <f>SUM(E236:E239)</f>
        <v>108389.83900000001</v>
      </c>
      <c r="F235" s="38">
        <f>E235/D235</f>
        <v>0.98373634273058419</v>
      </c>
      <c r="G235" s="97" t="s">
        <v>17</v>
      </c>
    </row>
    <row r="236" spans="1:7" x14ac:dyDescent="0.25">
      <c r="A236" s="97"/>
      <c r="B236" s="97"/>
      <c r="C236" s="39" t="s">
        <v>13</v>
      </c>
      <c r="D236" s="40">
        <f t="shared" ref="D236:E239" si="24">D242+D248</f>
        <v>12467.928</v>
      </c>
      <c r="E236" s="40">
        <f t="shared" si="24"/>
        <v>11630.389000000001</v>
      </c>
      <c r="F236" s="41">
        <f>E236/D236</f>
        <v>0.93282452385031422</v>
      </c>
      <c r="G236" s="97"/>
    </row>
    <row r="237" spans="1:7" x14ac:dyDescent="0.25">
      <c r="A237" s="97"/>
      <c r="B237" s="97"/>
      <c r="C237" s="39" t="s">
        <v>14</v>
      </c>
      <c r="D237" s="40">
        <f t="shared" si="24"/>
        <v>92825.63</v>
      </c>
      <c r="E237" s="40">
        <f t="shared" si="24"/>
        <v>91871.21</v>
      </c>
      <c r="F237" s="41">
        <f>E237/D237</f>
        <v>0.98971814142279457</v>
      </c>
      <c r="G237" s="97"/>
    </row>
    <row r="238" spans="1:7" x14ac:dyDescent="0.25">
      <c r="A238" s="97"/>
      <c r="B238" s="97"/>
      <c r="C238" s="39" t="s">
        <v>15</v>
      </c>
      <c r="D238" s="40">
        <f t="shared" si="24"/>
        <v>4888.24</v>
      </c>
      <c r="E238" s="40">
        <f t="shared" si="24"/>
        <v>4888.24</v>
      </c>
      <c r="F238" s="59">
        <f>E238/D238</f>
        <v>1</v>
      </c>
      <c r="G238" s="97"/>
    </row>
    <row r="239" spans="1:7" x14ac:dyDescent="0.25">
      <c r="A239" s="97"/>
      <c r="B239" s="97"/>
      <c r="C239" s="39" t="s">
        <v>16</v>
      </c>
      <c r="D239" s="40">
        <f t="shared" si="24"/>
        <v>0</v>
      </c>
      <c r="E239" s="40">
        <f t="shared" si="24"/>
        <v>0</v>
      </c>
      <c r="F239" s="59" t="s">
        <v>50</v>
      </c>
      <c r="G239" s="97"/>
    </row>
    <row r="240" spans="1:7" x14ac:dyDescent="0.25">
      <c r="A240" s="184" t="s">
        <v>20</v>
      </c>
      <c r="B240" s="185"/>
      <c r="C240" s="185"/>
      <c r="D240" s="185"/>
      <c r="E240" s="185"/>
      <c r="F240" s="185"/>
      <c r="G240" s="186"/>
    </row>
    <row r="241" spans="1:7" x14ac:dyDescent="0.25">
      <c r="A241" s="83" t="s">
        <v>109</v>
      </c>
      <c r="B241" s="84" t="s">
        <v>108</v>
      </c>
      <c r="C241" s="11" t="s">
        <v>1</v>
      </c>
      <c r="D241" s="16">
        <f>SUM(D242:D245)</f>
        <v>2209.828</v>
      </c>
      <c r="E241" s="16">
        <f>SUM(E242:E245)</f>
        <v>1462.1890000000001</v>
      </c>
      <c r="F241" s="21">
        <f>E241/D241</f>
        <v>0.66167547881554589</v>
      </c>
      <c r="G241" s="81" t="s">
        <v>51</v>
      </c>
    </row>
    <row r="242" spans="1:7" x14ac:dyDescent="0.25">
      <c r="A242" s="83"/>
      <c r="B242" s="84"/>
      <c r="C242" s="10" t="s">
        <v>13</v>
      </c>
      <c r="D242" s="14">
        <v>2209.828</v>
      </c>
      <c r="E242" s="14">
        <v>1462.1890000000001</v>
      </c>
      <c r="F242" s="22">
        <f>E242/D242</f>
        <v>0.66167547881554589</v>
      </c>
      <c r="G242" s="82"/>
    </row>
    <row r="243" spans="1:7" x14ac:dyDescent="0.25">
      <c r="A243" s="83"/>
      <c r="B243" s="84"/>
      <c r="C243" s="10" t="s">
        <v>14</v>
      </c>
      <c r="D243" s="14">
        <v>0</v>
      </c>
      <c r="E243" s="14">
        <v>0</v>
      </c>
      <c r="F243" s="17" t="s">
        <v>50</v>
      </c>
      <c r="G243" s="82"/>
    </row>
    <row r="244" spans="1:7" x14ac:dyDescent="0.25">
      <c r="A244" s="83"/>
      <c r="B244" s="84"/>
      <c r="C244" s="10" t="s">
        <v>15</v>
      </c>
      <c r="D244" s="14">
        <v>0</v>
      </c>
      <c r="E244" s="14">
        <v>0</v>
      </c>
      <c r="F244" s="17" t="s">
        <v>50</v>
      </c>
      <c r="G244" s="82"/>
    </row>
    <row r="245" spans="1:7" x14ac:dyDescent="0.25">
      <c r="A245" s="83"/>
      <c r="B245" s="84"/>
      <c r="C245" s="10" t="s">
        <v>16</v>
      </c>
      <c r="D245" s="14">
        <v>0</v>
      </c>
      <c r="E245" s="14">
        <v>0</v>
      </c>
      <c r="F245" s="17" t="s">
        <v>50</v>
      </c>
      <c r="G245" s="82"/>
    </row>
    <row r="246" spans="1:7" x14ac:dyDescent="0.25">
      <c r="A246" s="4"/>
      <c r="B246" s="5"/>
      <c r="C246" s="6"/>
      <c r="D246" s="15"/>
      <c r="E246" s="15"/>
      <c r="F246" s="7"/>
      <c r="G246" s="5"/>
    </row>
    <row r="247" spans="1:7" x14ac:dyDescent="0.25">
      <c r="A247" s="142" t="s">
        <v>110</v>
      </c>
      <c r="B247" s="84" t="s">
        <v>111</v>
      </c>
      <c r="C247" s="11" t="s">
        <v>1</v>
      </c>
      <c r="D247" s="16">
        <f>SUM(D248:D251)</f>
        <v>107971.97000000002</v>
      </c>
      <c r="E247" s="16">
        <f>SUM(E248:E251)</f>
        <v>106927.65000000001</v>
      </c>
      <c r="F247" s="29">
        <f>E247/D247</f>
        <v>0.99032786009183671</v>
      </c>
      <c r="G247" s="85" t="s">
        <v>51</v>
      </c>
    </row>
    <row r="248" spans="1:7" x14ac:dyDescent="0.25">
      <c r="A248" s="142"/>
      <c r="B248" s="84"/>
      <c r="C248" s="10" t="s">
        <v>13</v>
      </c>
      <c r="D248" s="14">
        <v>10258.1</v>
      </c>
      <c r="E248" s="14">
        <v>10168.200000000001</v>
      </c>
      <c r="F248" s="26">
        <f>E248/D248</f>
        <v>0.9912361938370654</v>
      </c>
      <c r="G248" s="86"/>
    </row>
    <row r="249" spans="1:7" x14ac:dyDescent="0.25">
      <c r="A249" s="142"/>
      <c r="B249" s="84"/>
      <c r="C249" s="10" t="s">
        <v>14</v>
      </c>
      <c r="D249" s="14">
        <v>92825.63</v>
      </c>
      <c r="E249" s="14">
        <v>91871.21</v>
      </c>
      <c r="F249" s="26">
        <f>E249/D249</f>
        <v>0.98971814142279457</v>
      </c>
      <c r="G249" s="86"/>
    </row>
    <row r="250" spans="1:7" x14ac:dyDescent="0.25">
      <c r="A250" s="142"/>
      <c r="B250" s="84"/>
      <c r="C250" s="10" t="s">
        <v>15</v>
      </c>
      <c r="D250" s="14">
        <v>4888.24</v>
      </c>
      <c r="E250" s="14">
        <v>4888.24</v>
      </c>
      <c r="F250" s="26">
        <f>E250/D250</f>
        <v>1</v>
      </c>
      <c r="G250" s="86"/>
    </row>
    <row r="251" spans="1:7" x14ac:dyDescent="0.25">
      <c r="A251" s="142"/>
      <c r="B251" s="84"/>
      <c r="C251" s="10" t="s">
        <v>16</v>
      </c>
      <c r="D251" s="18">
        <v>0</v>
      </c>
      <c r="E251" s="18">
        <v>0</v>
      </c>
      <c r="F251" s="22" t="s">
        <v>50</v>
      </c>
      <c r="G251" s="87"/>
    </row>
    <row r="252" spans="1:7" x14ac:dyDescent="0.25">
      <c r="A252" s="114"/>
      <c r="B252" s="114" t="s">
        <v>42</v>
      </c>
      <c r="C252" s="73" t="s">
        <v>1</v>
      </c>
      <c r="D252" s="74">
        <f>SUM(D253:D256)</f>
        <v>162</v>
      </c>
      <c r="E252" s="74">
        <f>SUM(E253:E256)</f>
        <v>162</v>
      </c>
      <c r="F252" s="74">
        <f>E252/D252</f>
        <v>1</v>
      </c>
      <c r="G252" s="116"/>
    </row>
    <row r="253" spans="1:7" x14ac:dyDescent="0.25">
      <c r="A253" s="115"/>
      <c r="B253" s="115"/>
      <c r="C253" s="75" t="s">
        <v>13</v>
      </c>
      <c r="D253" s="76">
        <f t="shared" ref="D253:E256" si="25">D259</f>
        <v>162</v>
      </c>
      <c r="E253" s="76">
        <f t="shared" si="25"/>
        <v>162</v>
      </c>
      <c r="F253" s="76">
        <f>E253/D253</f>
        <v>1</v>
      </c>
      <c r="G253" s="117"/>
    </row>
    <row r="254" spans="1:7" x14ac:dyDescent="0.25">
      <c r="A254" s="115"/>
      <c r="B254" s="115"/>
      <c r="C254" s="75" t="s">
        <v>14</v>
      </c>
      <c r="D254" s="76">
        <f t="shared" si="25"/>
        <v>0</v>
      </c>
      <c r="E254" s="76">
        <f t="shared" si="25"/>
        <v>0</v>
      </c>
      <c r="F254" s="76" t="s">
        <v>50</v>
      </c>
      <c r="G254" s="117"/>
    </row>
    <row r="255" spans="1:7" x14ac:dyDescent="0.25">
      <c r="A255" s="115"/>
      <c r="B255" s="115"/>
      <c r="C255" s="75" t="s">
        <v>15</v>
      </c>
      <c r="D255" s="76">
        <f t="shared" si="25"/>
        <v>0</v>
      </c>
      <c r="E255" s="76">
        <f t="shared" si="25"/>
        <v>0</v>
      </c>
      <c r="F255" s="76" t="s">
        <v>50</v>
      </c>
      <c r="G255" s="117"/>
    </row>
    <row r="256" spans="1:7" x14ac:dyDescent="0.25">
      <c r="A256" s="115"/>
      <c r="B256" s="115"/>
      <c r="C256" s="77" t="s">
        <v>16</v>
      </c>
      <c r="D256" s="78">
        <f t="shared" si="25"/>
        <v>0</v>
      </c>
      <c r="E256" s="78">
        <f t="shared" si="25"/>
        <v>0</v>
      </c>
      <c r="F256" s="78" t="s">
        <v>50</v>
      </c>
      <c r="G256" s="117"/>
    </row>
    <row r="257" spans="1:7" x14ac:dyDescent="0.25">
      <c r="A257" s="181" t="s">
        <v>44</v>
      </c>
      <c r="B257" s="182"/>
      <c r="C257" s="182"/>
      <c r="D257" s="182"/>
      <c r="E257" s="182"/>
      <c r="F257" s="182"/>
      <c r="G257" s="183"/>
    </row>
    <row r="258" spans="1:7" ht="15" customHeight="1" x14ac:dyDescent="0.25">
      <c r="A258" s="125" t="s">
        <v>112</v>
      </c>
      <c r="B258" s="107" t="s">
        <v>113</v>
      </c>
      <c r="C258" s="46" t="s">
        <v>1</v>
      </c>
      <c r="D258" s="52">
        <f>SUM(D259:D262)</f>
        <v>162</v>
      </c>
      <c r="E258" s="52">
        <f>SUM(E259:E262)</f>
        <v>162</v>
      </c>
      <c r="F258" s="52">
        <f>E258/D258</f>
        <v>1</v>
      </c>
      <c r="G258" s="107" t="s">
        <v>51</v>
      </c>
    </row>
    <row r="259" spans="1:7" x14ac:dyDescent="0.25">
      <c r="A259" s="126"/>
      <c r="B259" s="108"/>
      <c r="C259" s="47" t="s">
        <v>13</v>
      </c>
      <c r="D259" s="50">
        <f>D265+D270</f>
        <v>162</v>
      </c>
      <c r="E259" s="50">
        <f>E265+E270</f>
        <v>162</v>
      </c>
      <c r="F259" s="50">
        <f>E259/D259</f>
        <v>1</v>
      </c>
      <c r="G259" s="108"/>
    </row>
    <row r="260" spans="1:7" x14ac:dyDescent="0.25">
      <c r="A260" s="126"/>
      <c r="B260" s="108"/>
      <c r="C260" s="47" t="s">
        <v>14</v>
      </c>
      <c r="D260" s="50">
        <f>D266+D271</f>
        <v>0</v>
      </c>
      <c r="E260" s="50">
        <f>E266+E271</f>
        <v>0</v>
      </c>
      <c r="F260" s="50" t="s">
        <v>50</v>
      </c>
      <c r="G260" s="108"/>
    </row>
    <row r="261" spans="1:7" x14ac:dyDescent="0.25">
      <c r="A261" s="126"/>
      <c r="B261" s="108"/>
      <c r="C261" s="47" t="s">
        <v>15</v>
      </c>
      <c r="D261" s="50">
        <f>D267+D272</f>
        <v>0</v>
      </c>
      <c r="E261" s="50">
        <v>0</v>
      </c>
      <c r="F261" s="50" t="s">
        <v>50</v>
      </c>
      <c r="G261" s="108"/>
    </row>
    <row r="262" spans="1:7" x14ac:dyDescent="0.25">
      <c r="A262" s="127"/>
      <c r="B262" s="109"/>
      <c r="C262" s="47" t="s">
        <v>16</v>
      </c>
      <c r="D262" s="50">
        <f>D268+D273</f>
        <v>0</v>
      </c>
      <c r="E262" s="50">
        <f>E268+E273</f>
        <v>0</v>
      </c>
      <c r="F262" s="50" t="s">
        <v>50</v>
      </c>
      <c r="G262" s="109"/>
    </row>
    <row r="263" spans="1:7" x14ac:dyDescent="0.25">
      <c r="A263" s="175" t="s">
        <v>20</v>
      </c>
      <c r="B263" s="176"/>
      <c r="C263" s="176"/>
      <c r="D263" s="176"/>
      <c r="E263" s="176"/>
      <c r="F263" s="176"/>
      <c r="G263" s="177"/>
    </row>
    <row r="264" spans="1:7" ht="15" customHeight="1" x14ac:dyDescent="0.25">
      <c r="A264" s="178" t="s">
        <v>115</v>
      </c>
      <c r="B264" s="85" t="s">
        <v>116</v>
      </c>
      <c r="C264" s="45" t="s">
        <v>1</v>
      </c>
      <c r="D264" s="19">
        <f>SUM(D265:D268)</f>
        <v>150</v>
      </c>
      <c r="E264" s="19">
        <f>SUM(E265:E268)</f>
        <v>150</v>
      </c>
      <c r="F264" s="19">
        <f>E264/D264</f>
        <v>1</v>
      </c>
      <c r="G264" s="85" t="s">
        <v>51</v>
      </c>
    </row>
    <row r="265" spans="1:7" x14ac:dyDescent="0.25">
      <c r="A265" s="179"/>
      <c r="B265" s="86"/>
      <c r="C265" s="44" t="s">
        <v>13</v>
      </c>
      <c r="D265" s="18">
        <v>150</v>
      </c>
      <c r="E265" s="18">
        <v>150</v>
      </c>
      <c r="F265" s="18">
        <f>E265/D265</f>
        <v>1</v>
      </c>
      <c r="G265" s="86"/>
    </row>
    <row r="266" spans="1:7" x14ac:dyDescent="0.25">
      <c r="A266" s="179"/>
      <c r="B266" s="86"/>
      <c r="C266" s="44" t="s">
        <v>14</v>
      </c>
      <c r="D266" s="18">
        <v>0</v>
      </c>
      <c r="E266" s="18">
        <v>0</v>
      </c>
      <c r="F266" s="18" t="s">
        <v>50</v>
      </c>
      <c r="G266" s="86"/>
    </row>
    <row r="267" spans="1:7" x14ac:dyDescent="0.25">
      <c r="A267" s="179"/>
      <c r="B267" s="86"/>
      <c r="C267" s="44" t="s">
        <v>15</v>
      </c>
      <c r="D267" s="18">
        <v>0</v>
      </c>
      <c r="E267" s="18">
        <v>0</v>
      </c>
      <c r="F267" s="18" t="s">
        <v>50</v>
      </c>
      <c r="G267" s="86"/>
    </row>
    <row r="268" spans="1:7" x14ac:dyDescent="0.25">
      <c r="A268" s="180"/>
      <c r="B268" s="87"/>
      <c r="C268" s="44" t="s">
        <v>16</v>
      </c>
      <c r="D268" s="18">
        <v>0</v>
      </c>
      <c r="E268" s="18">
        <v>0</v>
      </c>
      <c r="F268" s="18" t="s">
        <v>50</v>
      </c>
      <c r="G268" s="87"/>
    </row>
    <row r="269" spans="1:7" x14ac:dyDescent="0.25">
      <c r="A269" s="122" t="s">
        <v>117</v>
      </c>
      <c r="B269" s="85" t="s">
        <v>118</v>
      </c>
      <c r="C269" s="45" t="s">
        <v>1</v>
      </c>
      <c r="D269" s="19">
        <f>SUM(D270:D273)</f>
        <v>12</v>
      </c>
      <c r="E269" s="19">
        <f>SUM(E270:E273)</f>
        <v>12</v>
      </c>
      <c r="F269" s="19">
        <f>E269/D269</f>
        <v>1</v>
      </c>
      <c r="G269" s="85" t="s">
        <v>51</v>
      </c>
    </row>
    <row r="270" spans="1:7" x14ac:dyDescent="0.25">
      <c r="A270" s="123"/>
      <c r="B270" s="86"/>
      <c r="C270" s="44" t="s">
        <v>13</v>
      </c>
      <c r="D270" s="18">
        <v>12</v>
      </c>
      <c r="E270" s="18">
        <v>12</v>
      </c>
      <c r="F270" s="18">
        <f>E270/D270</f>
        <v>1</v>
      </c>
      <c r="G270" s="86"/>
    </row>
    <row r="271" spans="1:7" x14ac:dyDescent="0.25">
      <c r="A271" s="123"/>
      <c r="B271" s="86"/>
      <c r="C271" s="44" t="s">
        <v>14</v>
      </c>
      <c r="D271" s="18">
        <v>0</v>
      </c>
      <c r="E271" s="18">
        <v>0</v>
      </c>
      <c r="F271" s="18" t="s">
        <v>50</v>
      </c>
      <c r="G271" s="86"/>
    </row>
    <row r="272" spans="1:7" x14ac:dyDescent="0.25">
      <c r="A272" s="123"/>
      <c r="B272" s="86"/>
      <c r="C272" s="44" t="s">
        <v>15</v>
      </c>
      <c r="D272" s="18">
        <v>0</v>
      </c>
      <c r="E272" s="18">
        <v>0</v>
      </c>
      <c r="F272" s="18" t="s">
        <v>50</v>
      </c>
      <c r="G272" s="86"/>
    </row>
    <row r="273" spans="1:7" x14ac:dyDescent="0.25">
      <c r="A273" s="124"/>
      <c r="B273" s="87"/>
      <c r="C273" s="44" t="s">
        <v>16</v>
      </c>
      <c r="D273" s="18">
        <v>0</v>
      </c>
      <c r="E273" s="18">
        <v>0</v>
      </c>
      <c r="F273" s="18" t="s">
        <v>50</v>
      </c>
      <c r="G273" s="87"/>
    </row>
  </sheetData>
  <mergeCells count="175">
    <mergeCell ref="A240:G240"/>
    <mergeCell ref="A163:A167"/>
    <mergeCell ref="B163:B167"/>
    <mergeCell ref="G163:G167"/>
    <mergeCell ref="G258:G262"/>
    <mergeCell ref="B258:B262"/>
    <mergeCell ref="A229:A233"/>
    <mergeCell ref="B229:B233"/>
    <mergeCell ref="B169:B173"/>
    <mergeCell ref="A174:G174"/>
    <mergeCell ref="A175:A179"/>
    <mergeCell ref="B175:B179"/>
    <mergeCell ref="G175:G179"/>
    <mergeCell ref="A180:A184"/>
    <mergeCell ref="B180:B184"/>
    <mergeCell ref="G180:G184"/>
    <mergeCell ref="A169:A173"/>
    <mergeCell ref="A208:A212"/>
    <mergeCell ref="B208:B212"/>
    <mergeCell ref="G169:G173"/>
    <mergeCell ref="G203:G207"/>
    <mergeCell ref="B186:B190"/>
    <mergeCell ref="G186:G190"/>
    <mergeCell ref="A197:A201"/>
    <mergeCell ref="A263:G263"/>
    <mergeCell ref="A264:A268"/>
    <mergeCell ref="B264:B268"/>
    <mergeCell ref="G264:G268"/>
    <mergeCell ref="A269:A273"/>
    <mergeCell ref="B269:B273"/>
    <mergeCell ref="G269:G273"/>
    <mergeCell ref="A247:A251"/>
    <mergeCell ref="B247:B251"/>
    <mergeCell ref="G247:G251"/>
    <mergeCell ref="A257:G257"/>
    <mergeCell ref="A252:A256"/>
    <mergeCell ref="B252:B256"/>
    <mergeCell ref="G252:G256"/>
    <mergeCell ref="A258:A262"/>
    <mergeCell ref="A134:G134"/>
    <mergeCell ref="A135:A139"/>
    <mergeCell ref="B135:B139"/>
    <mergeCell ref="A158:A162"/>
    <mergeCell ref="A168:G168"/>
    <mergeCell ref="B158:B162"/>
    <mergeCell ref="G135:G139"/>
    <mergeCell ref="A152:A156"/>
    <mergeCell ref="B152:B156"/>
    <mergeCell ref="G152:G156"/>
    <mergeCell ref="A140:G140"/>
    <mergeCell ref="B141:B145"/>
    <mergeCell ref="A146:G146"/>
    <mergeCell ref="G141:G145"/>
    <mergeCell ref="A147:A151"/>
    <mergeCell ref="G158:G162"/>
    <mergeCell ref="A81:G81"/>
    <mergeCell ref="A82:A86"/>
    <mergeCell ref="B82:B86"/>
    <mergeCell ref="G82:G86"/>
    <mergeCell ref="A107:G107"/>
    <mergeCell ref="A108:A112"/>
    <mergeCell ref="B108:B112"/>
    <mergeCell ref="G108:G112"/>
    <mergeCell ref="B147:B151"/>
    <mergeCell ref="G147:G151"/>
    <mergeCell ref="A141:A145"/>
    <mergeCell ref="A113:G113"/>
    <mergeCell ref="B114:B118"/>
    <mergeCell ref="A114:A118"/>
    <mergeCell ref="B119:B123"/>
    <mergeCell ref="A119:A123"/>
    <mergeCell ref="G114:G118"/>
    <mergeCell ref="G119:G123"/>
    <mergeCell ref="A129:A133"/>
    <mergeCell ref="B129:B133"/>
    <mergeCell ref="G129:G133"/>
    <mergeCell ref="G124:G128"/>
    <mergeCell ref="A124:A128"/>
    <mergeCell ref="B124:B128"/>
    <mergeCell ref="A87:A91"/>
    <mergeCell ref="B87:B91"/>
    <mergeCell ref="A92:A96"/>
    <mergeCell ref="B92:B96"/>
    <mergeCell ref="G92:G96"/>
    <mergeCell ref="A102:A106"/>
    <mergeCell ref="B102:B106"/>
    <mergeCell ref="G102:G106"/>
    <mergeCell ref="A97:A101"/>
    <mergeCell ref="B97:B101"/>
    <mergeCell ref="G97:G101"/>
    <mergeCell ref="A11:A15"/>
    <mergeCell ref="B11:B15"/>
    <mergeCell ref="B22:B26"/>
    <mergeCell ref="A22:A26"/>
    <mergeCell ref="G22:G26"/>
    <mergeCell ref="B17:B21"/>
    <mergeCell ref="G17:G21"/>
    <mergeCell ref="A17:A21"/>
    <mergeCell ref="A16:G16"/>
    <mergeCell ref="G11:G15"/>
    <mergeCell ref="A2:G2"/>
    <mergeCell ref="B6:B10"/>
    <mergeCell ref="G6:G10"/>
    <mergeCell ref="A6:A10"/>
    <mergeCell ref="C4:E4"/>
    <mergeCell ref="A4:A5"/>
    <mergeCell ref="B4:B5"/>
    <mergeCell ref="F4:F5"/>
    <mergeCell ref="G4:G5"/>
    <mergeCell ref="A27:G27"/>
    <mergeCell ref="A28:A31"/>
    <mergeCell ref="B28:B31"/>
    <mergeCell ref="A43:G43"/>
    <mergeCell ref="A54:G54"/>
    <mergeCell ref="A60:A64"/>
    <mergeCell ref="B38:B42"/>
    <mergeCell ref="A38:A42"/>
    <mergeCell ref="G38:G42"/>
    <mergeCell ref="G49:G53"/>
    <mergeCell ref="B55:B59"/>
    <mergeCell ref="A55:A59"/>
    <mergeCell ref="G55:G59"/>
    <mergeCell ref="B44:B48"/>
    <mergeCell ref="A44:A48"/>
    <mergeCell ref="G44:G48"/>
    <mergeCell ref="B49:B53"/>
    <mergeCell ref="A49:A53"/>
    <mergeCell ref="G60:G64"/>
    <mergeCell ref="B60:B64"/>
    <mergeCell ref="A33:A37"/>
    <mergeCell ref="B33:B37"/>
    <mergeCell ref="G33:G37"/>
    <mergeCell ref="A70:A74"/>
    <mergeCell ref="B70:B74"/>
    <mergeCell ref="G70:G74"/>
    <mergeCell ref="A75:G75"/>
    <mergeCell ref="B65:B69"/>
    <mergeCell ref="A65:A69"/>
    <mergeCell ref="G65:G69"/>
    <mergeCell ref="B76:B80"/>
    <mergeCell ref="A76:A80"/>
    <mergeCell ref="G76:G80"/>
    <mergeCell ref="B197:B201"/>
    <mergeCell ref="G197:G201"/>
    <mergeCell ref="A202:G202"/>
    <mergeCell ref="B203:B207"/>
    <mergeCell ref="A191:G191"/>
    <mergeCell ref="A192:A196"/>
    <mergeCell ref="B192:B196"/>
    <mergeCell ref="G192:G196"/>
    <mergeCell ref="A203:A207"/>
    <mergeCell ref="G241:G245"/>
    <mergeCell ref="A241:A245"/>
    <mergeCell ref="B241:B245"/>
    <mergeCell ref="G28:G32"/>
    <mergeCell ref="G87:G91"/>
    <mergeCell ref="G229:G233"/>
    <mergeCell ref="A218:G218"/>
    <mergeCell ref="A219:A223"/>
    <mergeCell ref="B219:B223"/>
    <mergeCell ref="G219:G223"/>
    <mergeCell ref="A224:A228"/>
    <mergeCell ref="B224:B228"/>
    <mergeCell ref="G224:G228"/>
    <mergeCell ref="G235:G239"/>
    <mergeCell ref="B235:B239"/>
    <mergeCell ref="A235:A239"/>
    <mergeCell ref="A234:G234"/>
    <mergeCell ref="A157:G157"/>
    <mergeCell ref="G208:G212"/>
    <mergeCell ref="A213:A217"/>
    <mergeCell ref="B213:B217"/>
    <mergeCell ref="G213:G217"/>
    <mergeCell ref="A185:G185"/>
    <mergeCell ref="A186:A190"/>
  </mergeCells>
  <pageMargins left="0.39370078740157483" right="0.39370078740157483" top="0.78740157480314965" bottom="0.78740157480314965" header="0.31496062992125984" footer="0.31496062992125984"/>
  <pageSetup paperSize="9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24" sqref="L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User</cp:lastModifiedBy>
  <cp:lastPrinted>2018-06-04T11:15:46Z</cp:lastPrinted>
  <dcterms:created xsi:type="dcterms:W3CDTF">2013-04-01T15:21:24Z</dcterms:created>
  <dcterms:modified xsi:type="dcterms:W3CDTF">2018-09-05T06:52:13Z</dcterms:modified>
</cp:coreProperties>
</file>